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fqpkf\OneDrive\Dokumentumok\"/>
    </mc:Choice>
  </mc:AlternateContent>
  <xr:revisionPtr revIDLastSave="0" documentId="13_ncr:1_{22A962B8-6119-46BB-A7CC-B27919BD5F4C}" xr6:coauthVersionLast="47" xr6:coauthVersionMax="47" xr10:uidLastSave="{00000000-0000-0000-0000-000000000000}"/>
  <bookViews>
    <workbookView xWindow="-120" yWindow="-120" windowWidth="29040" windowHeight="15840" tabRatio="891" xr2:uid="{00000000-000D-0000-FFFF-FFFF00000000}"/>
  </bookViews>
  <sheets>
    <sheet name="The Costumer's Details" sheetId="13" r:id="rId1"/>
    <sheet name="Extra Items" sheetId="12" r:id="rId2"/>
    <sheet name="VL-01 DUCT" sheetId="3" r:id="rId3"/>
    <sheet name="VL-07 BEND (ELBOW)" sheetId="6" r:id="rId4"/>
    <sheet name="VL-02 BEND" sheetId="7" r:id="rId5"/>
    <sheet name="VL-10 S-BEND" sheetId="8" r:id="rId6"/>
    <sheet name="VL-03 T-PIECE" sheetId="9" r:id="rId7"/>
    <sheet name="VL-05 TAPER" sheetId="10" r:id="rId8"/>
    <sheet name="VL-08 RECT-TO-ROUND TRANSITION" sheetId="11" r:id="rId9"/>
  </sheets>
  <definedNames>
    <definedName name="_xlnm._FilterDatabase" localSheetId="2" hidden="1">'VL-01 DUCT'!$A$11:$J$397</definedName>
    <definedName name="_xlnm._FilterDatabase" localSheetId="3" hidden="1">'VL-07 BEND (ELBOW)'!$A$11:$N$111</definedName>
    <definedName name="_xlnm.Print_Titles" localSheetId="2">'VL-01 DUCT'!$1:$11</definedName>
    <definedName name="_xlnm.Print_Titles" localSheetId="4">'VL-02 BEND'!$1:$11</definedName>
    <definedName name="_xlnm.Print_Titles" localSheetId="6">'VL-03 T-PIECE'!$1:$11</definedName>
    <definedName name="_xlnm.Print_Titles" localSheetId="7">'VL-05 TAPER'!$1:$11</definedName>
    <definedName name="_xlnm.Print_Titles" localSheetId="3">'VL-07 BEND (ELBOW)'!$1:$11</definedName>
    <definedName name="_xlnm.Print_Titles" localSheetId="8">'VL-08 RECT-TO-ROUND TRANSITION'!$1:$11</definedName>
    <definedName name="_xlnm.Print_Titles" localSheetId="5">'VL-10 S-BEND'!$1:$11</definedName>
    <definedName name="_xlnm.Print_Area" localSheetId="7">'VL-05 TAPER'!$A$1:$P$398</definedName>
    <definedName name="_xlnm.Print_Area" localSheetId="8">'VL-08 RECT-TO-ROUND TRANSITION'!$A$1:$N$112</definedName>
    <definedName name="Z_085902E0_BD8E_4E1C_8512_F02543DFCF1A_.wvu.Cols" localSheetId="2" hidden="1">'VL-01 DUCT'!#REF!,'VL-01 DUCT'!#REF!,'VL-01 DUCT'!#REF!</definedName>
    <definedName name="Z_085902E0_BD8E_4E1C_8512_F02543DFCF1A_.wvu.Cols" localSheetId="4" hidden="1">'VL-02 BEND'!#REF!,'VL-02 BEND'!#REF!</definedName>
    <definedName name="Z_085902E0_BD8E_4E1C_8512_F02543DFCF1A_.wvu.Cols" localSheetId="3" hidden="1">'VL-07 BEND (ELBOW)'!#REF!,'VL-07 BEND (ELBOW)'!#REF!</definedName>
    <definedName name="Z_085902E0_BD8E_4E1C_8512_F02543DFCF1A_.wvu.Rows" localSheetId="2" hidden="1">'VL-01 DUCT'!#REF!,'VL-01 DUCT'!#REF!</definedName>
  </definedNames>
  <calcPr calcId="191029"/>
</workbook>
</file>

<file path=xl/calcChain.xml><?xml version="1.0" encoding="utf-8"?>
<calcChain xmlns="http://schemas.openxmlformats.org/spreadsheetml/2006/main">
  <c r="H12" i="9" l="1"/>
  <c r="J12" i="9"/>
  <c r="J13" i="9"/>
  <c r="J14" i="9"/>
  <c r="J15" i="9"/>
  <c r="J16" i="9"/>
  <c r="J17" i="9"/>
  <c r="J18" i="9"/>
  <c r="J19" i="9"/>
  <c r="J20" i="9"/>
  <c r="J21" i="9"/>
  <c r="J22" i="9"/>
  <c r="J23" i="9"/>
  <c r="J24" i="9"/>
  <c r="J25" i="9"/>
  <c r="J26" i="9"/>
  <c r="J27" i="9"/>
  <c r="J28" i="9"/>
  <c r="J29" i="9"/>
  <c r="J30" i="9"/>
  <c r="J31" i="9"/>
  <c r="J32" i="9"/>
  <c r="J33" i="9"/>
  <c r="J34" i="9"/>
  <c r="J35" i="9"/>
  <c r="J36" i="9"/>
  <c r="J37" i="9"/>
  <c r="J38" i="9"/>
  <c r="J39" i="9"/>
  <c r="J40" i="9"/>
  <c r="J41" i="9"/>
  <c r="J42" i="9"/>
  <c r="J43" i="9"/>
  <c r="J44" i="9"/>
  <c r="J45" i="9"/>
  <c r="J46" i="9"/>
  <c r="J47" i="9"/>
  <c r="J48" i="9"/>
  <c r="J49" i="9"/>
  <c r="J50" i="9"/>
  <c r="J51" i="9"/>
  <c r="J52" i="9"/>
  <c r="J53" i="9"/>
  <c r="J54" i="9"/>
  <c r="J55" i="9"/>
  <c r="J56" i="9"/>
  <c r="J57" i="9"/>
  <c r="J58" i="9"/>
  <c r="J59" i="9"/>
  <c r="J60" i="9"/>
  <c r="J61" i="9"/>
  <c r="J62" i="9"/>
  <c r="J63" i="9"/>
  <c r="J64" i="9"/>
  <c r="J65" i="9"/>
  <c r="J66" i="9"/>
  <c r="J67" i="9"/>
  <c r="J68" i="9"/>
  <c r="J69" i="9"/>
  <c r="J70" i="9"/>
  <c r="J71" i="9"/>
  <c r="J72" i="9"/>
  <c r="J73" i="9"/>
  <c r="J74" i="9"/>
  <c r="J75" i="9"/>
  <c r="J76" i="9"/>
  <c r="J77" i="9"/>
  <c r="J78" i="9"/>
  <c r="J79" i="9"/>
  <c r="J80" i="9"/>
  <c r="J81" i="9"/>
  <c r="J82" i="9"/>
  <c r="J83" i="9"/>
  <c r="J84" i="9"/>
  <c r="J85" i="9"/>
  <c r="J86" i="9"/>
  <c r="J87" i="9"/>
  <c r="J88" i="9"/>
  <c r="J89" i="9"/>
  <c r="J90" i="9"/>
  <c r="J91" i="9"/>
  <c r="J92" i="9"/>
  <c r="J93" i="9"/>
  <c r="J94" i="9"/>
  <c r="J95" i="9"/>
  <c r="J96" i="9"/>
  <c r="J97" i="9"/>
  <c r="J98" i="9"/>
  <c r="J99" i="9"/>
  <c r="J100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37" i="9"/>
  <c r="I38" i="9"/>
  <c r="I39" i="9"/>
  <c r="I40" i="9"/>
  <c r="I41" i="9"/>
  <c r="I42" i="9"/>
  <c r="I43" i="9"/>
  <c r="I44" i="9"/>
  <c r="I45" i="9"/>
  <c r="I46" i="9"/>
  <c r="I47" i="9"/>
  <c r="I48" i="9"/>
  <c r="I49" i="9"/>
  <c r="I50" i="9"/>
  <c r="I51" i="9"/>
  <c r="I52" i="9"/>
  <c r="I53" i="9"/>
  <c r="I54" i="9"/>
  <c r="I55" i="9"/>
  <c r="I56" i="9"/>
  <c r="I57" i="9"/>
  <c r="I58" i="9"/>
  <c r="I59" i="9"/>
  <c r="I60" i="9"/>
  <c r="I61" i="9"/>
  <c r="I62" i="9"/>
  <c r="I63" i="9"/>
  <c r="I64" i="9"/>
  <c r="I65" i="9"/>
  <c r="I66" i="9"/>
  <c r="I67" i="9"/>
  <c r="I68" i="9"/>
  <c r="I69" i="9"/>
  <c r="I70" i="9"/>
  <c r="I71" i="9"/>
  <c r="I72" i="9"/>
  <c r="I73" i="9"/>
  <c r="I74" i="9"/>
  <c r="I75" i="9"/>
  <c r="I76" i="9"/>
  <c r="I77" i="9"/>
  <c r="I78" i="9"/>
  <c r="I79" i="9"/>
  <c r="I80" i="9"/>
  <c r="I81" i="9"/>
  <c r="I82" i="9"/>
  <c r="I83" i="9"/>
  <c r="I84" i="9"/>
  <c r="I85" i="9"/>
  <c r="I86" i="9"/>
  <c r="I87" i="9"/>
  <c r="I88" i="9"/>
  <c r="I89" i="9"/>
  <c r="I90" i="9"/>
  <c r="I91" i="9"/>
  <c r="I92" i="9"/>
  <c r="I93" i="9"/>
  <c r="I94" i="9"/>
  <c r="I95" i="9"/>
  <c r="I96" i="9"/>
  <c r="I97" i="9"/>
  <c r="I98" i="9"/>
  <c r="I99" i="9"/>
  <c r="I100" i="9"/>
  <c r="H13" i="9"/>
  <c r="H14" i="9"/>
  <c r="H15" i="9"/>
  <c r="H16" i="9"/>
  <c r="H17" i="9"/>
  <c r="H18" i="9"/>
  <c r="H19" i="9"/>
  <c r="H20" i="9"/>
  <c r="H21" i="9"/>
  <c r="H22" i="9"/>
  <c r="H23" i="9"/>
  <c r="H24" i="9"/>
  <c r="H25" i="9"/>
  <c r="H26" i="9"/>
  <c r="H27" i="9"/>
  <c r="H28" i="9"/>
  <c r="H29" i="9"/>
  <c r="H30" i="9"/>
  <c r="H31" i="9"/>
  <c r="H32" i="9"/>
  <c r="H33" i="9"/>
  <c r="H34" i="9"/>
  <c r="H35" i="9"/>
  <c r="H36" i="9"/>
  <c r="H37" i="9"/>
  <c r="H38" i="9"/>
  <c r="H39" i="9"/>
  <c r="H40" i="9"/>
  <c r="H41" i="9"/>
  <c r="H42" i="9"/>
  <c r="H43" i="9"/>
  <c r="H44" i="9"/>
  <c r="H45" i="9"/>
  <c r="H46" i="9"/>
  <c r="H47" i="9"/>
  <c r="H48" i="9"/>
  <c r="H49" i="9"/>
  <c r="H50" i="9"/>
  <c r="H51" i="9"/>
  <c r="H52" i="9"/>
  <c r="H53" i="9"/>
  <c r="H54" i="9"/>
  <c r="H55" i="9"/>
  <c r="H56" i="9"/>
  <c r="H57" i="9"/>
  <c r="H58" i="9"/>
  <c r="H59" i="9"/>
  <c r="H60" i="9"/>
  <c r="H61" i="9"/>
  <c r="H62" i="9"/>
  <c r="H63" i="9"/>
  <c r="H64" i="9"/>
  <c r="H65" i="9"/>
  <c r="H66" i="9"/>
  <c r="H67" i="9"/>
  <c r="H68" i="9"/>
  <c r="H69" i="9"/>
  <c r="H70" i="9"/>
  <c r="H71" i="9"/>
  <c r="H72" i="9"/>
  <c r="H73" i="9"/>
  <c r="H74" i="9"/>
  <c r="H75" i="9"/>
  <c r="H76" i="9"/>
  <c r="H77" i="9"/>
  <c r="H78" i="9"/>
  <c r="H79" i="9"/>
  <c r="H80" i="9"/>
  <c r="H81" i="9"/>
  <c r="H82" i="9"/>
  <c r="H83" i="9"/>
  <c r="H84" i="9"/>
  <c r="H85" i="9"/>
  <c r="H86" i="9"/>
  <c r="H87" i="9"/>
  <c r="H88" i="9"/>
  <c r="H89" i="9"/>
  <c r="H90" i="9"/>
  <c r="H91" i="9"/>
  <c r="H92" i="9"/>
  <c r="H93" i="9"/>
  <c r="H94" i="9"/>
  <c r="H95" i="9"/>
  <c r="H96" i="9"/>
  <c r="H97" i="9"/>
  <c r="H98" i="9"/>
  <c r="H99" i="9"/>
  <c r="H100" i="9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H67" i="7"/>
  <c r="H68" i="7"/>
  <c r="H69" i="7"/>
  <c r="H70" i="7"/>
  <c r="H71" i="7"/>
  <c r="H72" i="7"/>
  <c r="H73" i="7"/>
  <c r="H74" i="7"/>
  <c r="H75" i="7"/>
  <c r="H76" i="7"/>
  <c r="H77" i="7"/>
  <c r="H78" i="7"/>
  <c r="H79" i="7"/>
  <c r="H80" i="7"/>
  <c r="H81" i="7"/>
  <c r="H82" i="7"/>
  <c r="H83" i="7"/>
  <c r="H84" i="7"/>
  <c r="H85" i="7"/>
  <c r="H86" i="7"/>
  <c r="H87" i="7"/>
  <c r="H88" i="7"/>
  <c r="H89" i="7"/>
  <c r="H90" i="7"/>
  <c r="H91" i="7"/>
  <c r="H92" i="7"/>
  <c r="H93" i="7"/>
  <c r="H94" i="7"/>
  <c r="H95" i="7"/>
  <c r="H96" i="7"/>
  <c r="H97" i="7"/>
  <c r="H98" i="7"/>
  <c r="H99" i="7"/>
  <c r="H100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32" i="6"/>
  <c r="H33" i="6"/>
  <c r="H34" i="6"/>
  <c r="H35" i="6"/>
  <c r="H36" i="6"/>
  <c r="H37" i="6"/>
  <c r="H38" i="6"/>
  <c r="H39" i="6"/>
  <c r="H40" i="6"/>
  <c r="H41" i="6"/>
  <c r="H42" i="6"/>
  <c r="H43" i="6"/>
  <c r="H44" i="6"/>
  <c r="H45" i="6"/>
  <c r="H46" i="6"/>
  <c r="H47" i="6"/>
  <c r="H48" i="6"/>
  <c r="H49" i="6"/>
  <c r="H50" i="6"/>
  <c r="H51" i="6"/>
  <c r="H52" i="6"/>
  <c r="H53" i="6"/>
  <c r="H54" i="6"/>
  <c r="H55" i="6"/>
  <c r="H56" i="6"/>
  <c r="H57" i="6"/>
  <c r="H58" i="6"/>
  <c r="H59" i="6"/>
  <c r="H60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81" i="6"/>
  <c r="H82" i="6"/>
  <c r="H83" i="6"/>
  <c r="H84" i="6"/>
  <c r="H85" i="6"/>
  <c r="H86" i="6"/>
  <c r="H87" i="6"/>
  <c r="H88" i="6"/>
  <c r="H89" i="6"/>
  <c r="H90" i="6"/>
  <c r="H91" i="6"/>
  <c r="H92" i="6"/>
  <c r="H93" i="6"/>
  <c r="H94" i="6"/>
  <c r="H95" i="6"/>
  <c r="H96" i="6"/>
  <c r="H97" i="6"/>
  <c r="H98" i="6"/>
  <c r="H99" i="6"/>
  <c r="H100" i="6"/>
  <c r="H101" i="6"/>
  <c r="H102" i="6"/>
  <c r="H103" i="6"/>
  <c r="H104" i="6"/>
  <c r="H105" i="6"/>
  <c r="H106" i="6"/>
  <c r="H107" i="6"/>
  <c r="H108" i="6"/>
  <c r="H109" i="6"/>
  <c r="H110" i="6"/>
  <c r="H1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G84" i="6"/>
  <c r="G85" i="6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L12" i="11"/>
  <c r="L13" i="11"/>
  <c r="L14" i="11"/>
  <c r="L15" i="11"/>
  <c r="L16" i="11"/>
  <c r="L17" i="11"/>
  <c r="L18" i="11"/>
  <c r="L19" i="11"/>
  <c r="L20" i="11"/>
  <c r="L21" i="11"/>
  <c r="L22" i="11"/>
  <c r="L23" i="11"/>
  <c r="L24" i="11"/>
  <c r="L25" i="11"/>
  <c r="L26" i="11"/>
  <c r="L27" i="11"/>
  <c r="L28" i="11"/>
  <c r="L29" i="11"/>
  <c r="L30" i="11"/>
  <c r="L31" i="11"/>
  <c r="L32" i="11"/>
  <c r="L33" i="11"/>
  <c r="L34" i="11"/>
  <c r="L35" i="11"/>
  <c r="L36" i="11"/>
  <c r="L37" i="11"/>
  <c r="L38" i="11"/>
  <c r="L39" i="11"/>
  <c r="L40" i="11"/>
  <c r="L41" i="11"/>
  <c r="L42" i="11"/>
  <c r="L43" i="11"/>
  <c r="L44" i="11"/>
  <c r="L45" i="11"/>
  <c r="L46" i="11"/>
  <c r="L47" i="11"/>
  <c r="L48" i="11"/>
  <c r="L49" i="11"/>
  <c r="L50" i="11"/>
  <c r="L51" i="11"/>
  <c r="L52" i="11"/>
  <c r="L53" i="11"/>
  <c r="L54" i="11"/>
  <c r="L55" i="11"/>
  <c r="L56" i="11"/>
  <c r="L57" i="11"/>
  <c r="L58" i="11"/>
  <c r="L59" i="11"/>
  <c r="L60" i="11"/>
  <c r="L61" i="11"/>
  <c r="L62" i="11"/>
  <c r="L63" i="11"/>
  <c r="L64" i="11"/>
  <c r="L65" i="11"/>
  <c r="L66" i="11"/>
  <c r="L67" i="11"/>
  <c r="L68" i="11"/>
  <c r="L69" i="11"/>
  <c r="L70" i="11"/>
  <c r="L71" i="11"/>
  <c r="L72" i="11"/>
  <c r="L73" i="11"/>
  <c r="L74" i="11"/>
  <c r="L75" i="11"/>
  <c r="L76" i="11"/>
  <c r="L77" i="11"/>
  <c r="L78" i="11"/>
  <c r="L79" i="11"/>
  <c r="L80" i="11"/>
  <c r="L81" i="11"/>
  <c r="L82" i="11"/>
  <c r="L83" i="11"/>
  <c r="L84" i="11"/>
  <c r="L85" i="11"/>
  <c r="L86" i="11"/>
  <c r="L87" i="11"/>
  <c r="L88" i="11"/>
  <c r="L89" i="11"/>
  <c r="L90" i="11"/>
  <c r="L91" i="11"/>
  <c r="L92" i="11"/>
  <c r="L93" i="11"/>
  <c r="L94" i="11"/>
  <c r="L95" i="11"/>
  <c r="L96" i="11"/>
  <c r="L97" i="11"/>
  <c r="L98" i="11"/>
  <c r="L99" i="11"/>
  <c r="L100" i="11"/>
  <c r="L101" i="11"/>
  <c r="L102" i="11"/>
  <c r="L103" i="11"/>
  <c r="L104" i="11"/>
  <c r="L105" i="11"/>
  <c r="L106" i="11"/>
  <c r="L107" i="11"/>
  <c r="L108" i="11"/>
  <c r="L109" i="11"/>
  <c r="L110" i="11"/>
  <c r="L111" i="11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26" i="10"/>
  <c r="N27" i="10"/>
  <c r="N28" i="10"/>
  <c r="N29" i="10"/>
  <c r="N30" i="10"/>
  <c r="N31" i="10"/>
  <c r="N32" i="10"/>
  <c r="N33" i="10"/>
  <c r="N34" i="10"/>
  <c r="N35" i="10"/>
  <c r="N36" i="10"/>
  <c r="N37" i="10"/>
  <c r="N38" i="10"/>
  <c r="N39" i="10"/>
  <c r="N40" i="10"/>
  <c r="N41" i="10"/>
  <c r="N42" i="10"/>
  <c r="N43" i="10"/>
  <c r="N44" i="10"/>
  <c r="N45" i="10"/>
  <c r="N46" i="10"/>
  <c r="N47" i="10"/>
  <c r="N48" i="10"/>
  <c r="N49" i="10"/>
  <c r="N50" i="10"/>
  <c r="N51" i="10"/>
  <c r="N52" i="10"/>
  <c r="N53" i="10"/>
  <c r="N54" i="10"/>
  <c r="N55" i="10"/>
  <c r="N56" i="10"/>
  <c r="N57" i="10"/>
  <c r="N58" i="10"/>
  <c r="N59" i="10"/>
  <c r="N60" i="10"/>
  <c r="N61" i="10"/>
  <c r="N62" i="10"/>
  <c r="N63" i="10"/>
  <c r="N64" i="10"/>
  <c r="N65" i="10"/>
  <c r="N66" i="10"/>
  <c r="N67" i="10"/>
  <c r="N68" i="10"/>
  <c r="N69" i="10"/>
  <c r="N70" i="10"/>
  <c r="N71" i="10"/>
  <c r="N72" i="10"/>
  <c r="N73" i="10"/>
  <c r="N74" i="10"/>
  <c r="N75" i="10"/>
  <c r="N76" i="10"/>
  <c r="N77" i="10"/>
  <c r="N78" i="10"/>
  <c r="N79" i="10"/>
  <c r="N80" i="10"/>
  <c r="N81" i="10"/>
  <c r="N82" i="10"/>
  <c r="N83" i="10"/>
  <c r="N84" i="10"/>
  <c r="N85" i="10"/>
  <c r="N86" i="10"/>
  <c r="N87" i="10"/>
  <c r="N88" i="10"/>
  <c r="N89" i="10"/>
  <c r="N90" i="10"/>
  <c r="N91" i="10"/>
  <c r="N92" i="10"/>
  <c r="N93" i="10"/>
  <c r="N94" i="10"/>
  <c r="N95" i="10"/>
  <c r="N96" i="10"/>
  <c r="N97" i="10"/>
  <c r="N98" i="10"/>
  <c r="N99" i="10"/>
  <c r="N100" i="10"/>
  <c r="N101" i="10"/>
  <c r="N102" i="10"/>
  <c r="N103" i="10"/>
  <c r="N104" i="10"/>
  <c r="N105" i="10"/>
  <c r="N106" i="10"/>
  <c r="N107" i="10"/>
  <c r="N108" i="10"/>
  <c r="N109" i="10"/>
  <c r="N110" i="10"/>
  <c r="N111" i="10"/>
  <c r="N112" i="10"/>
  <c r="N113" i="10"/>
  <c r="N114" i="10"/>
  <c r="N115" i="10"/>
  <c r="N116" i="10"/>
  <c r="N117" i="10"/>
  <c r="N118" i="10"/>
  <c r="N119" i="10"/>
  <c r="N120" i="10"/>
  <c r="N121" i="10"/>
  <c r="N122" i="10"/>
  <c r="N123" i="10"/>
  <c r="N124" i="10"/>
  <c r="N125" i="10"/>
  <c r="N126" i="10"/>
  <c r="N127" i="10"/>
  <c r="N128" i="10"/>
  <c r="N129" i="10"/>
  <c r="N130" i="10"/>
  <c r="N131" i="10"/>
  <c r="N132" i="10"/>
  <c r="N133" i="10"/>
  <c r="N134" i="10"/>
  <c r="N135" i="10"/>
  <c r="N136" i="10"/>
  <c r="N137" i="10"/>
  <c r="N138" i="10"/>
  <c r="N139" i="10"/>
  <c r="N140" i="10"/>
  <c r="N141" i="10"/>
  <c r="N142" i="10"/>
  <c r="N143" i="10"/>
  <c r="N144" i="10"/>
  <c r="N145" i="10"/>
  <c r="N146" i="10"/>
  <c r="N147" i="10"/>
  <c r="N148" i="10"/>
  <c r="N149" i="10"/>
  <c r="N150" i="10"/>
  <c r="N151" i="10"/>
  <c r="N152" i="10"/>
  <c r="N153" i="10"/>
  <c r="N154" i="10"/>
  <c r="N155" i="10"/>
  <c r="N156" i="10"/>
  <c r="N157" i="10"/>
  <c r="N158" i="10"/>
  <c r="N159" i="10"/>
  <c r="N160" i="10"/>
  <c r="N161" i="10"/>
  <c r="N162" i="10"/>
  <c r="N163" i="10"/>
  <c r="N164" i="10"/>
  <c r="N165" i="10"/>
  <c r="N166" i="10"/>
  <c r="N167" i="10"/>
  <c r="N168" i="10"/>
  <c r="N169" i="10"/>
  <c r="N170" i="10"/>
  <c r="N171" i="10"/>
  <c r="N172" i="10"/>
  <c r="N173" i="10"/>
  <c r="N174" i="10"/>
  <c r="N175" i="10"/>
  <c r="N176" i="10"/>
  <c r="N177" i="10"/>
  <c r="N178" i="10"/>
  <c r="N179" i="10"/>
  <c r="N180" i="10"/>
  <c r="N181" i="10"/>
  <c r="N182" i="10"/>
  <c r="N183" i="10"/>
  <c r="N184" i="10"/>
  <c r="N185" i="10"/>
  <c r="N186" i="10"/>
  <c r="N187" i="10"/>
  <c r="N188" i="10"/>
  <c r="N189" i="10"/>
  <c r="N190" i="10"/>
  <c r="N191" i="10"/>
  <c r="N192" i="10"/>
  <c r="N193" i="10"/>
  <c r="N194" i="10"/>
  <c r="N195" i="10"/>
  <c r="N196" i="10"/>
  <c r="N197" i="10"/>
  <c r="N198" i="10"/>
  <c r="N199" i="10"/>
  <c r="N200" i="10"/>
  <c r="N201" i="10"/>
  <c r="N202" i="10"/>
  <c r="N203" i="10"/>
  <c r="N204" i="10"/>
  <c r="N205" i="10"/>
  <c r="N206" i="10"/>
  <c r="N207" i="10"/>
  <c r="N208" i="10"/>
  <c r="N209" i="10"/>
  <c r="N210" i="10"/>
  <c r="N211" i="10"/>
  <c r="N212" i="10"/>
  <c r="N213" i="10"/>
  <c r="N214" i="10"/>
  <c r="N215" i="10"/>
  <c r="N216" i="10"/>
  <c r="N217" i="10"/>
  <c r="N218" i="10"/>
  <c r="N219" i="10"/>
  <c r="N220" i="10"/>
  <c r="N221" i="10"/>
  <c r="N222" i="10"/>
  <c r="N223" i="10"/>
  <c r="N224" i="10"/>
  <c r="N225" i="10"/>
  <c r="N226" i="10"/>
  <c r="N227" i="10"/>
  <c r="N228" i="10"/>
  <c r="N229" i="10"/>
  <c r="N230" i="10"/>
  <c r="N231" i="10"/>
  <c r="N232" i="10"/>
  <c r="N233" i="10"/>
  <c r="N234" i="10"/>
  <c r="N235" i="10"/>
  <c r="N236" i="10"/>
  <c r="N237" i="10"/>
  <c r="N238" i="10"/>
  <c r="N239" i="10"/>
  <c r="N240" i="10"/>
  <c r="N241" i="10"/>
  <c r="N242" i="10"/>
  <c r="N243" i="10"/>
  <c r="N244" i="10"/>
  <c r="N245" i="10"/>
  <c r="N246" i="10"/>
  <c r="N247" i="10"/>
  <c r="N248" i="10"/>
  <c r="N249" i="10"/>
  <c r="N250" i="10"/>
  <c r="N251" i="10"/>
  <c r="N252" i="10"/>
  <c r="N253" i="10"/>
  <c r="N254" i="10"/>
  <c r="N255" i="10"/>
  <c r="N256" i="10"/>
  <c r="N257" i="10"/>
  <c r="N258" i="10"/>
  <c r="N259" i="10"/>
  <c r="N260" i="10"/>
  <c r="N261" i="10"/>
  <c r="N262" i="10"/>
  <c r="N263" i="10"/>
  <c r="N264" i="10"/>
  <c r="N265" i="10"/>
  <c r="N266" i="10"/>
  <c r="N267" i="10"/>
  <c r="N268" i="10"/>
  <c r="N269" i="10"/>
  <c r="N270" i="10"/>
  <c r="N271" i="10"/>
  <c r="N272" i="10"/>
  <c r="N273" i="10"/>
  <c r="N274" i="10"/>
  <c r="N275" i="10"/>
  <c r="N276" i="10"/>
  <c r="N277" i="10"/>
  <c r="N278" i="10"/>
  <c r="N279" i="10"/>
  <c r="N280" i="10"/>
  <c r="N281" i="10"/>
  <c r="N282" i="10"/>
  <c r="N283" i="10"/>
  <c r="N284" i="10"/>
  <c r="N285" i="10"/>
  <c r="N286" i="10"/>
  <c r="N287" i="10"/>
  <c r="N288" i="10"/>
  <c r="N289" i="10"/>
  <c r="N290" i="10"/>
  <c r="N291" i="10"/>
  <c r="N292" i="10"/>
  <c r="N293" i="10"/>
  <c r="N294" i="10"/>
  <c r="N295" i="10"/>
  <c r="N296" i="10"/>
  <c r="N297" i="10"/>
  <c r="N298" i="10"/>
  <c r="N299" i="10"/>
  <c r="N300" i="10"/>
  <c r="N301" i="10"/>
  <c r="N302" i="10"/>
  <c r="N303" i="10"/>
  <c r="N304" i="10"/>
  <c r="N305" i="10"/>
  <c r="N306" i="10"/>
  <c r="N307" i="10"/>
  <c r="N308" i="10"/>
  <c r="N309" i="10"/>
  <c r="N310" i="10"/>
  <c r="N311" i="10"/>
  <c r="N312" i="10"/>
  <c r="N313" i="10"/>
  <c r="N314" i="10"/>
  <c r="N315" i="10"/>
  <c r="N316" i="10"/>
  <c r="N317" i="10"/>
  <c r="N318" i="10"/>
  <c r="N319" i="10"/>
  <c r="N320" i="10"/>
  <c r="N321" i="10"/>
  <c r="N322" i="10"/>
  <c r="N323" i="10"/>
  <c r="N324" i="10"/>
  <c r="N325" i="10"/>
  <c r="N326" i="10"/>
  <c r="N327" i="10"/>
  <c r="N328" i="10"/>
  <c r="N329" i="10"/>
  <c r="N330" i="10"/>
  <c r="N331" i="10"/>
  <c r="N332" i="10"/>
  <c r="N333" i="10"/>
  <c r="N334" i="10"/>
  <c r="N335" i="10"/>
  <c r="N336" i="10"/>
  <c r="N337" i="10"/>
  <c r="N338" i="10"/>
  <c r="N339" i="10"/>
  <c r="N340" i="10"/>
  <c r="N341" i="10"/>
  <c r="N342" i="10"/>
  <c r="N343" i="10"/>
  <c r="N344" i="10"/>
  <c r="N345" i="10"/>
  <c r="N346" i="10"/>
  <c r="N347" i="10"/>
  <c r="N348" i="10"/>
  <c r="N349" i="10"/>
  <c r="N350" i="10"/>
  <c r="N351" i="10"/>
  <c r="N352" i="10"/>
  <c r="N353" i="10"/>
  <c r="N354" i="10"/>
  <c r="N355" i="10"/>
  <c r="N356" i="10"/>
  <c r="N357" i="10"/>
  <c r="N358" i="10"/>
  <c r="N359" i="10"/>
  <c r="N360" i="10"/>
  <c r="N361" i="10"/>
  <c r="N362" i="10"/>
  <c r="N363" i="10"/>
  <c r="N364" i="10"/>
  <c r="N365" i="10"/>
  <c r="N366" i="10"/>
  <c r="N367" i="10"/>
  <c r="N368" i="10"/>
  <c r="N369" i="10"/>
  <c r="N370" i="10"/>
  <c r="N371" i="10"/>
  <c r="N372" i="10"/>
  <c r="N373" i="10"/>
  <c r="N374" i="10"/>
  <c r="N375" i="10"/>
  <c r="N376" i="10"/>
  <c r="N377" i="10"/>
  <c r="N378" i="10"/>
  <c r="N379" i="10"/>
  <c r="N380" i="10"/>
  <c r="N381" i="10"/>
  <c r="N382" i="10"/>
  <c r="N383" i="10"/>
  <c r="N384" i="10"/>
  <c r="N385" i="10"/>
  <c r="N386" i="10"/>
  <c r="N387" i="10"/>
  <c r="N388" i="10"/>
  <c r="N389" i="10"/>
  <c r="N390" i="10"/>
  <c r="N391" i="10"/>
  <c r="N392" i="10"/>
  <c r="N393" i="10"/>
  <c r="N394" i="10"/>
  <c r="N395" i="10"/>
  <c r="N396" i="10"/>
  <c r="N397" i="10"/>
  <c r="M12" i="10"/>
  <c r="M13" i="10"/>
  <c r="M14" i="10"/>
  <c r="M15" i="10"/>
  <c r="M16" i="10"/>
  <c r="M17" i="10"/>
  <c r="M18" i="10"/>
  <c r="M19" i="10"/>
  <c r="M20" i="10"/>
  <c r="M21" i="10"/>
  <c r="M22" i="10"/>
  <c r="M23" i="10"/>
  <c r="M24" i="10"/>
  <c r="M25" i="10"/>
  <c r="M26" i="10"/>
  <c r="M27" i="10"/>
  <c r="M28" i="10"/>
  <c r="M29" i="10"/>
  <c r="M30" i="10"/>
  <c r="M31" i="10"/>
  <c r="M32" i="10"/>
  <c r="M33" i="10"/>
  <c r="M34" i="10"/>
  <c r="M35" i="10"/>
  <c r="M36" i="10"/>
  <c r="M37" i="10"/>
  <c r="M38" i="10"/>
  <c r="M39" i="10"/>
  <c r="M40" i="10"/>
  <c r="M41" i="10"/>
  <c r="M42" i="10"/>
  <c r="M43" i="10"/>
  <c r="M44" i="10"/>
  <c r="M45" i="10"/>
  <c r="M46" i="10"/>
  <c r="M47" i="10"/>
  <c r="M48" i="10"/>
  <c r="M49" i="10"/>
  <c r="M50" i="10"/>
  <c r="M51" i="10"/>
  <c r="M52" i="10"/>
  <c r="M53" i="10"/>
  <c r="M54" i="10"/>
  <c r="M55" i="10"/>
  <c r="M56" i="10"/>
  <c r="M57" i="10"/>
  <c r="M58" i="10"/>
  <c r="M59" i="10"/>
  <c r="M60" i="10"/>
  <c r="M61" i="10"/>
  <c r="M62" i="10"/>
  <c r="M63" i="10"/>
  <c r="M64" i="10"/>
  <c r="M65" i="10"/>
  <c r="M66" i="10"/>
  <c r="M67" i="10"/>
  <c r="M68" i="10"/>
  <c r="M69" i="10"/>
  <c r="M70" i="10"/>
  <c r="M71" i="10"/>
  <c r="M72" i="10"/>
  <c r="M73" i="10"/>
  <c r="M74" i="10"/>
  <c r="M75" i="10"/>
  <c r="M76" i="10"/>
  <c r="M77" i="10"/>
  <c r="M78" i="10"/>
  <c r="M79" i="10"/>
  <c r="M80" i="10"/>
  <c r="M81" i="10"/>
  <c r="M82" i="10"/>
  <c r="M83" i="10"/>
  <c r="M84" i="10"/>
  <c r="M85" i="10"/>
  <c r="M86" i="10"/>
  <c r="M87" i="10"/>
  <c r="M88" i="10"/>
  <c r="M89" i="10"/>
  <c r="M90" i="10"/>
  <c r="M91" i="10"/>
  <c r="M92" i="10"/>
  <c r="M93" i="10"/>
  <c r="M94" i="10"/>
  <c r="M95" i="10"/>
  <c r="M96" i="10"/>
  <c r="M97" i="10"/>
  <c r="M98" i="10"/>
  <c r="M99" i="10"/>
  <c r="M100" i="10"/>
  <c r="M101" i="10"/>
  <c r="M102" i="10"/>
  <c r="M103" i="10"/>
  <c r="M104" i="10"/>
  <c r="M105" i="10"/>
  <c r="M106" i="10"/>
  <c r="M107" i="10"/>
  <c r="M108" i="10"/>
  <c r="M109" i="10"/>
  <c r="M110" i="10"/>
  <c r="M111" i="10"/>
  <c r="M112" i="10"/>
  <c r="M113" i="10"/>
  <c r="M114" i="10"/>
  <c r="M115" i="10"/>
  <c r="M116" i="10"/>
  <c r="M117" i="10"/>
  <c r="M118" i="10"/>
  <c r="M119" i="10"/>
  <c r="M120" i="10"/>
  <c r="M121" i="10"/>
  <c r="M122" i="10"/>
  <c r="M123" i="10"/>
  <c r="M124" i="10"/>
  <c r="M125" i="10"/>
  <c r="M126" i="10"/>
  <c r="M127" i="10"/>
  <c r="M128" i="10"/>
  <c r="M129" i="10"/>
  <c r="M130" i="10"/>
  <c r="M131" i="10"/>
  <c r="M132" i="10"/>
  <c r="M133" i="10"/>
  <c r="M134" i="10"/>
  <c r="M135" i="10"/>
  <c r="M136" i="10"/>
  <c r="M137" i="10"/>
  <c r="M138" i="10"/>
  <c r="M139" i="10"/>
  <c r="M140" i="10"/>
  <c r="M141" i="10"/>
  <c r="M142" i="10"/>
  <c r="M143" i="10"/>
  <c r="M144" i="10"/>
  <c r="M145" i="10"/>
  <c r="M146" i="10"/>
  <c r="M147" i="10"/>
  <c r="M148" i="10"/>
  <c r="M149" i="10"/>
  <c r="M150" i="10"/>
  <c r="M151" i="10"/>
  <c r="M152" i="10"/>
  <c r="M153" i="10"/>
  <c r="M154" i="10"/>
  <c r="M155" i="10"/>
  <c r="M156" i="10"/>
  <c r="M157" i="10"/>
  <c r="M158" i="10"/>
  <c r="M159" i="10"/>
  <c r="M160" i="10"/>
  <c r="M161" i="10"/>
  <c r="M162" i="10"/>
  <c r="M163" i="10"/>
  <c r="M164" i="10"/>
  <c r="M165" i="10"/>
  <c r="M166" i="10"/>
  <c r="M167" i="10"/>
  <c r="M168" i="10"/>
  <c r="M169" i="10"/>
  <c r="M170" i="10"/>
  <c r="M171" i="10"/>
  <c r="M172" i="10"/>
  <c r="M173" i="10"/>
  <c r="M174" i="10"/>
  <c r="M175" i="10"/>
  <c r="M176" i="10"/>
  <c r="M177" i="10"/>
  <c r="M178" i="10"/>
  <c r="M179" i="10"/>
  <c r="M180" i="10"/>
  <c r="M181" i="10"/>
  <c r="M182" i="10"/>
  <c r="M183" i="10"/>
  <c r="M184" i="10"/>
  <c r="M185" i="10"/>
  <c r="M186" i="10"/>
  <c r="M187" i="10"/>
  <c r="M188" i="10"/>
  <c r="M189" i="10"/>
  <c r="M190" i="10"/>
  <c r="M191" i="10"/>
  <c r="M192" i="10"/>
  <c r="M193" i="10"/>
  <c r="M194" i="10"/>
  <c r="M195" i="10"/>
  <c r="M196" i="10"/>
  <c r="M197" i="10"/>
  <c r="M198" i="10"/>
  <c r="M199" i="10"/>
  <c r="M200" i="10"/>
  <c r="M201" i="10"/>
  <c r="M202" i="10"/>
  <c r="M203" i="10"/>
  <c r="M204" i="10"/>
  <c r="M205" i="10"/>
  <c r="M206" i="10"/>
  <c r="M207" i="10"/>
  <c r="M208" i="10"/>
  <c r="M209" i="10"/>
  <c r="M210" i="10"/>
  <c r="M211" i="10"/>
  <c r="M212" i="10"/>
  <c r="M213" i="10"/>
  <c r="M214" i="10"/>
  <c r="M215" i="10"/>
  <c r="M216" i="10"/>
  <c r="M217" i="10"/>
  <c r="M218" i="10"/>
  <c r="M219" i="10"/>
  <c r="M220" i="10"/>
  <c r="M221" i="10"/>
  <c r="M222" i="10"/>
  <c r="M223" i="10"/>
  <c r="M224" i="10"/>
  <c r="M225" i="10"/>
  <c r="M226" i="10"/>
  <c r="M227" i="10"/>
  <c r="M228" i="10"/>
  <c r="M229" i="10"/>
  <c r="M230" i="10"/>
  <c r="M231" i="10"/>
  <c r="M232" i="10"/>
  <c r="M233" i="10"/>
  <c r="M234" i="10"/>
  <c r="M235" i="10"/>
  <c r="M236" i="10"/>
  <c r="M237" i="10"/>
  <c r="M238" i="10"/>
  <c r="M239" i="10"/>
  <c r="M240" i="10"/>
  <c r="M241" i="10"/>
  <c r="M242" i="10"/>
  <c r="M243" i="10"/>
  <c r="M244" i="10"/>
  <c r="M245" i="10"/>
  <c r="M246" i="10"/>
  <c r="M247" i="10"/>
  <c r="M248" i="10"/>
  <c r="M249" i="10"/>
  <c r="M250" i="10"/>
  <c r="M251" i="10"/>
  <c r="M252" i="10"/>
  <c r="M253" i="10"/>
  <c r="M254" i="10"/>
  <c r="M255" i="10"/>
  <c r="M256" i="10"/>
  <c r="M257" i="10"/>
  <c r="M258" i="10"/>
  <c r="M259" i="10"/>
  <c r="M260" i="10"/>
  <c r="M261" i="10"/>
  <c r="M262" i="10"/>
  <c r="M263" i="10"/>
  <c r="M264" i="10"/>
  <c r="M265" i="10"/>
  <c r="M266" i="10"/>
  <c r="M267" i="10"/>
  <c r="M268" i="10"/>
  <c r="M269" i="10"/>
  <c r="M270" i="10"/>
  <c r="M271" i="10"/>
  <c r="M272" i="10"/>
  <c r="M273" i="10"/>
  <c r="M274" i="10"/>
  <c r="M275" i="10"/>
  <c r="M276" i="10"/>
  <c r="M277" i="10"/>
  <c r="M278" i="10"/>
  <c r="M279" i="10"/>
  <c r="M280" i="10"/>
  <c r="M281" i="10"/>
  <c r="M282" i="10"/>
  <c r="M283" i="10"/>
  <c r="M284" i="10"/>
  <c r="M285" i="10"/>
  <c r="M286" i="10"/>
  <c r="M287" i="10"/>
  <c r="M288" i="10"/>
  <c r="M289" i="10"/>
  <c r="M290" i="10"/>
  <c r="M291" i="10"/>
  <c r="M292" i="10"/>
  <c r="M293" i="10"/>
  <c r="M294" i="10"/>
  <c r="M295" i="10"/>
  <c r="M296" i="10"/>
  <c r="M297" i="10"/>
  <c r="M298" i="10"/>
  <c r="M299" i="10"/>
  <c r="M300" i="10"/>
  <c r="M301" i="10"/>
  <c r="M302" i="10"/>
  <c r="M303" i="10"/>
  <c r="M304" i="10"/>
  <c r="M305" i="10"/>
  <c r="M306" i="10"/>
  <c r="M307" i="10"/>
  <c r="M308" i="10"/>
  <c r="M309" i="10"/>
  <c r="M310" i="10"/>
  <c r="M311" i="10"/>
  <c r="M312" i="10"/>
  <c r="M313" i="10"/>
  <c r="M314" i="10"/>
  <c r="M315" i="10"/>
  <c r="M316" i="10"/>
  <c r="M317" i="10"/>
  <c r="M318" i="10"/>
  <c r="M319" i="10"/>
  <c r="M320" i="10"/>
  <c r="M321" i="10"/>
  <c r="M322" i="10"/>
  <c r="M323" i="10"/>
  <c r="M324" i="10"/>
  <c r="M325" i="10"/>
  <c r="M326" i="10"/>
  <c r="M327" i="10"/>
  <c r="M328" i="10"/>
  <c r="M329" i="10"/>
  <c r="M330" i="10"/>
  <c r="M331" i="10"/>
  <c r="M332" i="10"/>
  <c r="M333" i="10"/>
  <c r="M334" i="10"/>
  <c r="M335" i="10"/>
  <c r="M336" i="10"/>
  <c r="M337" i="10"/>
  <c r="M338" i="10"/>
  <c r="M339" i="10"/>
  <c r="M340" i="10"/>
  <c r="M341" i="10"/>
  <c r="M342" i="10"/>
  <c r="M343" i="10"/>
  <c r="M344" i="10"/>
  <c r="M345" i="10"/>
  <c r="M346" i="10"/>
  <c r="M347" i="10"/>
  <c r="M348" i="10"/>
  <c r="M349" i="10"/>
  <c r="M350" i="10"/>
  <c r="M351" i="10"/>
  <c r="M352" i="10"/>
  <c r="M353" i="10"/>
  <c r="M354" i="10"/>
  <c r="M355" i="10"/>
  <c r="M356" i="10"/>
  <c r="M357" i="10"/>
  <c r="M358" i="10"/>
  <c r="M359" i="10"/>
  <c r="M360" i="10"/>
  <c r="M361" i="10"/>
  <c r="M362" i="10"/>
  <c r="M363" i="10"/>
  <c r="M364" i="10"/>
  <c r="M365" i="10"/>
  <c r="M366" i="10"/>
  <c r="M367" i="10"/>
  <c r="M368" i="10"/>
  <c r="M369" i="10"/>
  <c r="M370" i="10"/>
  <c r="M371" i="10"/>
  <c r="M372" i="10"/>
  <c r="M373" i="10"/>
  <c r="M374" i="10"/>
  <c r="M375" i="10"/>
  <c r="M376" i="10"/>
  <c r="M377" i="10"/>
  <c r="M378" i="10"/>
  <c r="M379" i="10"/>
  <c r="M380" i="10"/>
  <c r="M381" i="10"/>
  <c r="M382" i="10"/>
  <c r="M383" i="10"/>
  <c r="M384" i="10"/>
  <c r="M385" i="10"/>
  <c r="M386" i="10"/>
  <c r="M387" i="10"/>
  <c r="M388" i="10"/>
  <c r="M389" i="10"/>
  <c r="M390" i="10"/>
  <c r="M391" i="10"/>
  <c r="M392" i="10"/>
  <c r="M393" i="10"/>
  <c r="M394" i="10"/>
  <c r="M395" i="10"/>
  <c r="M396" i="10"/>
  <c r="M397" i="10"/>
  <c r="N12" i="9"/>
  <c r="N13" i="9"/>
  <c r="N14" i="9"/>
  <c r="N15" i="9"/>
  <c r="N16" i="9"/>
  <c r="N17" i="9"/>
  <c r="N18" i="9"/>
  <c r="N19" i="9"/>
  <c r="N20" i="9"/>
  <c r="N21" i="9"/>
  <c r="N22" i="9"/>
  <c r="N23" i="9"/>
  <c r="N24" i="9"/>
  <c r="N25" i="9"/>
  <c r="N26" i="9"/>
  <c r="N27" i="9"/>
  <c r="N28" i="9"/>
  <c r="N29" i="9"/>
  <c r="N30" i="9"/>
  <c r="N31" i="9"/>
  <c r="N32" i="9"/>
  <c r="N33" i="9"/>
  <c r="N34" i="9"/>
  <c r="N35" i="9"/>
  <c r="N36" i="9"/>
  <c r="N37" i="9"/>
  <c r="N38" i="9"/>
  <c r="N39" i="9"/>
  <c r="N40" i="9"/>
  <c r="N41" i="9"/>
  <c r="N42" i="9"/>
  <c r="N43" i="9"/>
  <c r="N44" i="9"/>
  <c r="N45" i="9"/>
  <c r="N46" i="9"/>
  <c r="N47" i="9"/>
  <c r="N48" i="9"/>
  <c r="N49" i="9"/>
  <c r="N50" i="9"/>
  <c r="N51" i="9"/>
  <c r="N52" i="9"/>
  <c r="N53" i="9"/>
  <c r="N54" i="9"/>
  <c r="N55" i="9"/>
  <c r="N56" i="9"/>
  <c r="N57" i="9"/>
  <c r="N58" i="9"/>
  <c r="N59" i="9"/>
  <c r="N60" i="9"/>
  <c r="N61" i="9"/>
  <c r="N62" i="9"/>
  <c r="N63" i="9"/>
  <c r="N64" i="9"/>
  <c r="N65" i="9"/>
  <c r="N66" i="9"/>
  <c r="N67" i="9"/>
  <c r="N68" i="9"/>
  <c r="N69" i="9"/>
  <c r="N70" i="9"/>
  <c r="N71" i="9"/>
  <c r="N72" i="9"/>
  <c r="N73" i="9"/>
  <c r="N74" i="9"/>
  <c r="N75" i="9"/>
  <c r="N76" i="9"/>
  <c r="N77" i="9"/>
  <c r="N78" i="9"/>
  <c r="N79" i="9"/>
  <c r="N80" i="9"/>
  <c r="N81" i="9"/>
  <c r="N82" i="9"/>
  <c r="N83" i="9"/>
  <c r="N84" i="9"/>
  <c r="N85" i="9"/>
  <c r="N86" i="9"/>
  <c r="N87" i="9"/>
  <c r="N88" i="9"/>
  <c r="N89" i="9"/>
  <c r="N90" i="9"/>
  <c r="N91" i="9"/>
  <c r="N92" i="9"/>
  <c r="N93" i="9"/>
  <c r="N94" i="9"/>
  <c r="N95" i="9"/>
  <c r="N96" i="9"/>
  <c r="N97" i="9"/>
  <c r="N98" i="9"/>
  <c r="N99" i="9"/>
  <c r="N100" i="9"/>
  <c r="M12" i="9"/>
  <c r="M13" i="9"/>
  <c r="M14" i="9"/>
  <c r="M15" i="9"/>
  <c r="M16" i="9"/>
  <c r="M17" i="9"/>
  <c r="M18" i="9"/>
  <c r="M19" i="9"/>
  <c r="M20" i="9"/>
  <c r="M21" i="9"/>
  <c r="M22" i="9"/>
  <c r="M23" i="9"/>
  <c r="M24" i="9"/>
  <c r="M25" i="9"/>
  <c r="M26" i="9"/>
  <c r="M27" i="9"/>
  <c r="M28" i="9"/>
  <c r="M29" i="9"/>
  <c r="M30" i="9"/>
  <c r="M31" i="9"/>
  <c r="M32" i="9"/>
  <c r="M33" i="9"/>
  <c r="M34" i="9"/>
  <c r="M35" i="9"/>
  <c r="M36" i="9"/>
  <c r="M37" i="9"/>
  <c r="M38" i="9"/>
  <c r="M39" i="9"/>
  <c r="M40" i="9"/>
  <c r="M41" i="9"/>
  <c r="M42" i="9"/>
  <c r="M43" i="9"/>
  <c r="M44" i="9"/>
  <c r="M45" i="9"/>
  <c r="M46" i="9"/>
  <c r="M47" i="9"/>
  <c r="M48" i="9"/>
  <c r="M49" i="9"/>
  <c r="M50" i="9"/>
  <c r="M51" i="9"/>
  <c r="M52" i="9"/>
  <c r="M53" i="9"/>
  <c r="M54" i="9"/>
  <c r="M55" i="9"/>
  <c r="M56" i="9"/>
  <c r="M57" i="9"/>
  <c r="M58" i="9"/>
  <c r="M59" i="9"/>
  <c r="M60" i="9"/>
  <c r="M61" i="9"/>
  <c r="M62" i="9"/>
  <c r="M63" i="9"/>
  <c r="M64" i="9"/>
  <c r="M65" i="9"/>
  <c r="M66" i="9"/>
  <c r="M67" i="9"/>
  <c r="M68" i="9"/>
  <c r="M69" i="9"/>
  <c r="M70" i="9"/>
  <c r="M71" i="9"/>
  <c r="M72" i="9"/>
  <c r="M73" i="9"/>
  <c r="M74" i="9"/>
  <c r="M75" i="9"/>
  <c r="M76" i="9"/>
  <c r="M77" i="9"/>
  <c r="M78" i="9"/>
  <c r="M79" i="9"/>
  <c r="M80" i="9"/>
  <c r="M81" i="9"/>
  <c r="M82" i="9"/>
  <c r="M83" i="9"/>
  <c r="M84" i="9"/>
  <c r="M85" i="9"/>
  <c r="M86" i="9"/>
  <c r="M87" i="9"/>
  <c r="M88" i="9"/>
  <c r="M89" i="9"/>
  <c r="M90" i="9"/>
  <c r="M91" i="9"/>
  <c r="M92" i="9"/>
  <c r="M93" i="9"/>
  <c r="M94" i="9"/>
  <c r="M95" i="9"/>
  <c r="M96" i="9"/>
  <c r="M97" i="9"/>
  <c r="M98" i="9"/>
  <c r="M99" i="9"/>
  <c r="M100" i="9"/>
  <c r="L12" i="9"/>
  <c r="L13" i="9"/>
  <c r="L14" i="9"/>
  <c r="L15" i="9"/>
  <c r="L16" i="9"/>
  <c r="L17" i="9"/>
  <c r="L18" i="9"/>
  <c r="L19" i="9"/>
  <c r="L20" i="9"/>
  <c r="L21" i="9"/>
  <c r="L22" i="9"/>
  <c r="L23" i="9"/>
  <c r="L24" i="9"/>
  <c r="L25" i="9"/>
  <c r="L26" i="9"/>
  <c r="L27" i="9"/>
  <c r="L28" i="9"/>
  <c r="L29" i="9"/>
  <c r="L30" i="9"/>
  <c r="L31" i="9"/>
  <c r="L32" i="9"/>
  <c r="L33" i="9"/>
  <c r="L34" i="9"/>
  <c r="L35" i="9"/>
  <c r="L36" i="9"/>
  <c r="L37" i="9"/>
  <c r="L38" i="9"/>
  <c r="L39" i="9"/>
  <c r="L40" i="9"/>
  <c r="L41" i="9"/>
  <c r="L42" i="9"/>
  <c r="L43" i="9"/>
  <c r="L44" i="9"/>
  <c r="L45" i="9"/>
  <c r="L46" i="9"/>
  <c r="L47" i="9"/>
  <c r="L48" i="9"/>
  <c r="L49" i="9"/>
  <c r="L50" i="9"/>
  <c r="L51" i="9"/>
  <c r="L52" i="9"/>
  <c r="L53" i="9"/>
  <c r="L54" i="9"/>
  <c r="L55" i="9"/>
  <c r="L56" i="9"/>
  <c r="L57" i="9"/>
  <c r="L58" i="9"/>
  <c r="L59" i="9"/>
  <c r="L60" i="9"/>
  <c r="L61" i="9"/>
  <c r="L62" i="9"/>
  <c r="L63" i="9"/>
  <c r="L64" i="9"/>
  <c r="L65" i="9"/>
  <c r="L66" i="9"/>
  <c r="L67" i="9"/>
  <c r="L68" i="9"/>
  <c r="L69" i="9"/>
  <c r="L70" i="9"/>
  <c r="L71" i="9"/>
  <c r="L72" i="9"/>
  <c r="L73" i="9"/>
  <c r="L74" i="9"/>
  <c r="L75" i="9"/>
  <c r="L76" i="9"/>
  <c r="L77" i="9"/>
  <c r="L78" i="9"/>
  <c r="L79" i="9"/>
  <c r="L80" i="9"/>
  <c r="L81" i="9"/>
  <c r="L82" i="9"/>
  <c r="L83" i="9"/>
  <c r="L84" i="9"/>
  <c r="L85" i="9"/>
  <c r="L86" i="9"/>
  <c r="L87" i="9"/>
  <c r="L88" i="9"/>
  <c r="L89" i="9"/>
  <c r="L90" i="9"/>
  <c r="L91" i="9"/>
  <c r="L92" i="9"/>
  <c r="L93" i="9"/>
  <c r="L94" i="9"/>
  <c r="L95" i="9"/>
  <c r="L96" i="9"/>
  <c r="L97" i="9"/>
  <c r="L98" i="9"/>
  <c r="L99" i="9"/>
  <c r="L100" i="9"/>
  <c r="I12" i="8"/>
  <c r="I13" i="8"/>
  <c r="I14" i="8"/>
  <c r="I15" i="8"/>
  <c r="I16" i="8"/>
  <c r="I17" i="8"/>
  <c r="I18" i="8"/>
  <c r="I19" i="8"/>
  <c r="I20" i="8"/>
  <c r="I21" i="8"/>
  <c r="I22" i="8"/>
  <c r="I23" i="8"/>
  <c r="I24" i="8"/>
  <c r="I25" i="8"/>
  <c r="I26" i="8"/>
  <c r="I27" i="8"/>
  <c r="I28" i="8"/>
  <c r="I29" i="8"/>
  <c r="I30" i="8"/>
  <c r="I31" i="8"/>
  <c r="I32" i="8"/>
  <c r="I33" i="8"/>
  <c r="I34" i="8"/>
  <c r="I35" i="8"/>
  <c r="I36" i="8"/>
  <c r="I37" i="8"/>
  <c r="I38" i="8"/>
  <c r="I39" i="8"/>
  <c r="I40" i="8"/>
  <c r="I41" i="8"/>
  <c r="I42" i="8"/>
  <c r="I43" i="8"/>
  <c r="I44" i="8"/>
  <c r="I45" i="8"/>
  <c r="I46" i="8"/>
  <c r="I47" i="8"/>
  <c r="I48" i="8"/>
  <c r="I49" i="8"/>
  <c r="I50" i="8"/>
  <c r="I51" i="8"/>
  <c r="I52" i="8"/>
  <c r="I53" i="8"/>
  <c r="I54" i="8"/>
  <c r="I55" i="8"/>
  <c r="I56" i="8"/>
  <c r="I57" i="8"/>
  <c r="I58" i="8"/>
  <c r="I59" i="8"/>
  <c r="I60" i="8"/>
  <c r="I61" i="8"/>
  <c r="I62" i="8"/>
  <c r="I63" i="8"/>
  <c r="I64" i="8"/>
  <c r="I65" i="8"/>
  <c r="I66" i="8"/>
  <c r="I67" i="8"/>
  <c r="I68" i="8"/>
  <c r="I69" i="8"/>
  <c r="I70" i="8"/>
  <c r="I71" i="8"/>
  <c r="I72" i="8"/>
  <c r="I73" i="8"/>
  <c r="I74" i="8"/>
  <c r="I75" i="8"/>
  <c r="I76" i="8"/>
  <c r="I77" i="8"/>
  <c r="I78" i="8"/>
  <c r="I79" i="8"/>
  <c r="I80" i="8"/>
  <c r="I81" i="8"/>
  <c r="I82" i="8"/>
  <c r="I83" i="8"/>
  <c r="I84" i="8"/>
  <c r="I85" i="8"/>
  <c r="I86" i="8"/>
  <c r="I87" i="8"/>
  <c r="I88" i="8"/>
  <c r="I89" i="8"/>
  <c r="I90" i="8"/>
  <c r="I91" i="8"/>
  <c r="I92" i="8"/>
  <c r="I93" i="8"/>
  <c r="I94" i="8"/>
  <c r="I95" i="8"/>
  <c r="I96" i="8"/>
  <c r="I97" i="8"/>
  <c r="I98" i="8"/>
  <c r="I99" i="8"/>
  <c r="I100" i="8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27" i="7"/>
  <c r="L28" i="7"/>
  <c r="L29" i="7"/>
  <c r="L30" i="7"/>
  <c r="L31" i="7"/>
  <c r="L32" i="7"/>
  <c r="L33" i="7"/>
  <c r="L34" i="7"/>
  <c r="L35" i="7"/>
  <c r="L36" i="7"/>
  <c r="L37" i="7"/>
  <c r="L38" i="7"/>
  <c r="L39" i="7"/>
  <c r="L40" i="7"/>
  <c r="L41" i="7"/>
  <c r="L42" i="7"/>
  <c r="L43" i="7"/>
  <c r="L44" i="7"/>
  <c r="L45" i="7"/>
  <c r="L46" i="7"/>
  <c r="L47" i="7"/>
  <c r="L48" i="7"/>
  <c r="L49" i="7"/>
  <c r="L50" i="7"/>
  <c r="L51" i="7"/>
  <c r="L52" i="7"/>
  <c r="L53" i="7"/>
  <c r="L54" i="7"/>
  <c r="L55" i="7"/>
  <c r="L56" i="7"/>
  <c r="L57" i="7"/>
  <c r="L58" i="7"/>
  <c r="L59" i="7"/>
  <c r="L60" i="7"/>
  <c r="L61" i="7"/>
  <c r="L62" i="7"/>
  <c r="L63" i="7"/>
  <c r="L64" i="7"/>
  <c r="L65" i="7"/>
  <c r="L66" i="7"/>
  <c r="L67" i="7"/>
  <c r="L68" i="7"/>
  <c r="L69" i="7"/>
  <c r="L70" i="7"/>
  <c r="L71" i="7"/>
  <c r="L72" i="7"/>
  <c r="L73" i="7"/>
  <c r="L74" i="7"/>
  <c r="L75" i="7"/>
  <c r="L76" i="7"/>
  <c r="L77" i="7"/>
  <c r="L78" i="7"/>
  <c r="L79" i="7"/>
  <c r="L80" i="7"/>
  <c r="L81" i="7"/>
  <c r="L82" i="7"/>
  <c r="L83" i="7"/>
  <c r="L84" i="7"/>
  <c r="L85" i="7"/>
  <c r="L86" i="7"/>
  <c r="L87" i="7"/>
  <c r="L88" i="7"/>
  <c r="L89" i="7"/>
  <c r="L90" i="7"/>
  <c r="L91" i="7"/>
  <c r="L92" i="7"/>
  <c r="L93" i="7"/>
  <c r="L94" i="7"/>
  <c r="L95" i="7"/>
  <c r="L96" i="7"/>
  <c r="L97" i="7"/>
  <c r="L98" i="7"/>
  <c r="L99" i="7"/>
  <c r="L100" i="7"/>
  <c r="K12" i="7"/>
  <c r="K13" i="7"/>
  <c r="K14" i="7"/>
  <c r="K15" i="7"/>
  <c r="K16" i="7"/>
  <c r="K17" i="7"/>
  <c r="K18" i="7"/>
  <c r="K19" i="7"/>
  <c r="K20" i="7"/>
  <c r="K21" i="7"/>
  <c r="K22" i="7"/>
  <c r="K23" i="7"/>
  <c r="K24" i="7"/>
  <c r="K25" i="7"/>
  <c r="K26" i="7"/>
  <c r="K27" i="7"/>
  <c r="K28" i="7"/>
  <c r="K29" i="7"/>
  <c r="K30" i="7"/>
  <c r="K31" i="7"/>
  <c r="K32" i="7"/>
  <c r="K33" i="7"/>
  <c r="K34" i="7"/>
  <c r="K35" i="7"/>
  <c r="K36" i="7"/>
  <c r="K37" i="7"/>
  <c r="K38" i="7"/>
  <c r="K39" i="7"/>
  <c r="K40" i="7"/>
  <c r="K41" i="7"/>
  <c r="K42" i="7"/>
  <c r="K43" i="7"/>
  <c r="K44" i="7"/>
  <c r="K45" i="7"/>
  <c r="K46" i="7"/>
  <c r="K47" i="7"/>
  <c r="K48" i="7"/>
  <c r="K49" i="7"/>
  <c r="K50" i="7"/>
  <c r="K51" i="7"/>
  <c r="K52" i="7"/>
  <c r="K53" i="7"/>
  <c r="K54" i="7"/>
  <c r="K55" i="7"/>
  <c r="K56" i="7"/>
  <c r="K57" i="7"/>
  <c r="K58" i="7"/>
  <c r="K59" i="7"/>
  <c r="K60" i="7"/>
  <c r="K61" i="7"/>
  <c r="K62" i="7"/>
  <c r="K63" i="7"/>
  <c r="K64" i="7"/>
  <c r="K65" i="7"/>
  <c r="K66" i="7"/>
  <c r="K67" i="7"/>
  <c r="K68" i="7"/>
  <c r="K69" i="7"/>
  <c r="K70" i="7"/>
  <c r="K71" i="7"/>
  <c r="K72" i="7"/>
  <c r="K73" i="7"/>
  <c r="K74" i="7"/>
  <c r="K75" i="7"/>
  <c r="K76" i="7"/>
  <c r="K77" i="7"/>
  <c r="K78" i="7"/>
  <c r="K79" i="7"/>
  <c r="K80" i="7"/>
  <c r="K81" i="7"/>
  <c r="K82" i="7"/>
  <c r="K83" i="7"/>
  <c r="K84" i="7"/>
  <c r="K85" i="7"/>
  <c r="K86" i="7"/>
  <c r="K87" i="7"/>
  <c r="K88" i="7"/>
  <c r="K89" i="7"/>
  <c r="K90" i="7"/>
  <c r="K91" i="7"/>
  <c r="K92" i="7"/>
  <c r="K93" i="7"/>
  <c r="K94" i="7"/>
  <c r="K95" i="7"/>
  <c r="K96" i="7"/>
  <c r="K97" i="7"/>
  <c r="K98" i="7"/>
  <c r="K99" i="7"/>
  <c r="K100" i="7"/>
  <c r="L12" i="6"/>
  <c r="L13" i="6"/>
  <c r="L14" i="6"/>
  <c r="L15" i="6"/>
  <c r="L16" i="6"/>
  <c r="L17" i="6"/>
  <c r="L18" i="6"/>
  <c r="L19" i="6"/>
  <c r="L20" i="6"/>
  <c r="L21" i="6"/>
  <c r="L22" i="6"/>
  <c r="L23" i="6"/>
  <c r="L24" i="6"/>
  <c r="L25" i="6"/>
  <c r="L26" i="6"/>
  <c r="L27" i="6"/>
  <c r="L28" i="6"/>
  <c r="L29" i="6"/>
  <c r="L30" i="6"/>
  <c r="L31" i="6"/>
  <c r="L32" i="6"/>
  <c r="L33" i="6"/>
  <c r="L34" i="6"/>
  <c r="L35" i="6"/>
  <c r="L36" i="6"/>
  <c r="L37" i="6"/>
  <c r="L38" i="6"/>
  <c r="L39" i="6"/>
  <c r="L40" i="6"/>
  <c r="L41" i="6"/>
  <c r="L42" i="6"/>
  <c r="L43" i="6"/>
  <c r="L44" i="6"/>
  <c r="L45" i="6"/>
  <c r="L46" i="6"/>
  <c r="L47" i="6"/>
  <c r="L48" i="6"/>
  <c r="L49" i="6"/>
  <c r="L50" i="6"/>
  <c r="L51" i="6"/>
  <c r="L52" i="6"/>
  <c r="L53" i="6"/>
  <c r="L54" i="6"/>
  <c r="L55" i="6"/>
  <c r="L56" i="6"/>
  <c r="L57" i="6"/>
  <c r="L58" i="6"/>
  <c r="L59" i="6"/>
  <c r="L60" i="6"/>
  <c r="L61" i="6"/>
  <c r="L62" i="6"/>
  <c r="L63" i="6"/>
  <c r="L64" i="6"/>
  <c r="L65" i="6"/>
  <c r="L66" i="6"/>
  <c r="L67" i="6"/>
  <c r="L68" i="6"/>
  <c r="L69" i="6"/>
  <c r="L70" i="6"/>
  <c r="L71" i="6"/>
  <c r="L72" i="6"/>
  <c r="L73" i="6"/>
  <c r="L74" i="6"/>
  <c r="L75" i="6"/>
  <c r="L76" i="6"/>
  <c r="L77" i="6"/>
  <c r="L78" i="6"/>
  <c r="L79" i="6"/>
  <c r="L80" i="6"/>
  <c r="L81" i="6"/>
  <c r="L82" i="6"/>
  <c r="L83" i="6"/>
  <c r="L84" i="6"/>
  <c r="L85" i="6"/>
  <c r="L86" i="6"/>
  <c r="L87" i="6"/>
  <c r="L88" i="6"/>
  <c r="L89" i="6"/>
  <c r="L90" i="6"/>
  <c r="L91" i="6"/>
  <c r="L92" i="6"/>
  <c r="L93" i="6"/>
  <c r="L94" i="6"/>
  <c r="L95" i="6"/>
  <c r="L96" i="6"/>
  <c r="L97" i="6"/>
  <c r="L98" i="6"/>
  <c r="L99" i="6"/>
  <c r="L100" i="6"/>
  <c r="L101" i="6"/>
  <c r="L102" i="6"/>
  <c r="L103" i="6"/>
  <c r="L104" i="6"/>
  <c r="L105" i="6"/>
  <c r="L106" i="6"/>
  <c r="L107" i="6"/>
  <c r="L108" i="6"/>
  <c r="L109" i="6"/>
  <c r="L110" i="6"/>
  <c r="L111" i="6"/>
  <c r="K12" i="6"/>
  <c r="K13" i="6"/>
  <c r="K14" i="6"/>
  <c r="K15" i="6"/>
  <c r="K16" i="6"/>
  <c r="K17" i="6"/>
  <c r="K18" i="6"/>
  <c r="K19" i="6"/>
  <c r="K20" i="6"/>
  <c r="K21" i="6"/>
  <c r="K22" i="6"/>
  <c r="K23" i="6"/>
  <c r="K24" i="6"/>
  <c r="K25" i="6"/>
  <c r="K26" i="6"/>
  <c r="K27" i="6"/>
  <c r="K28" i="6"/>
  <c r="K29" i="6"/>
  <c r="K30" i="6"/>
  <c r="K31" i="6"/>
  <c r="K32" i="6"/>
  <c r="K33" i="6"/>
  <c r="K34" i="6"/>
  <c r="K35" i="6"/>
  <c r="K36" i="6"/>
  <c r="K37" i="6"/>
  <c r="K38" i="6"/>
  <c r="K39" i="6"/>
  <c r="K40" i="6"/>
  <c r="K41" i="6"/>
  <c r="K42" i="6"/>
  <c r="K43" i="6"/>
  <c r="K44" i="6"/>
  <c r="K45" i="6"/>
  <c r="K46" i="6"/>
  <c r="K47" i="6"/>
  <c r="K48" i="6"/>
  <c r="K49" i="6"/>
  <c r="K50" i="6"/>
  <c r="K51" i="6"/>
  <c r="K52" i="6"/>
  <c r="K53" i="6"/>
  <c r="K54" i="6"/>
  <c r="K55" i="6"/>
  <c r="K56" i="6"/>
  <c r="K57" i="6"/>
  <c r="K58" i="6"/>
  <c r="K59" i="6"/>
  <c r="K60" i="6"/>
  <c r="K61" i="6"/>
  <c r="K62" i="6"/>
  <c r="K63" i="6"/>
  <c r="K64" i="6"/>
  <c r="K65" i="6"/>
  <c r="K66" i="6"/>
  <c r="K67" i="6"/>
  <c r="K68" i="6"/>
  <c r="K69" i="6"/>
  <c r="K70" i="6"/>
  <c r="K71" i="6"/>
  <c r="K72" i="6"/>
  <c r="K73" i="6"/>
  <c r="K74" i="6"/>
  <c r="K75" i="6"/>
  <c r="K76" i="6"/>
  <c r="K77" i="6"/>
  <c r="K78" i="6"/>
  <c r="K79" i="6"/>
  <c r="K80" i="6"/>
  <c r="K81" i="6"/>
  <c r="K82" i="6"/>
  <c r="K83" i="6"/>
  <c r="K84" i="6"/>
  <c r="K85" i="6"/>
  <c r="K86" i="6"/>
  <c r="K87" i="6"/>
  <c r="K88" i="6"/>
  <c r="K89" i="6"/>
  <c r="K90" i="6"/>
  <c r="K91" i="6"/>
  <c r="K92" i="6"/>
  <c r="K93" i="6"/>
  <c r="K94" i="6"/>
  <c r="K95" i="6"/>
  <c r="K96" i="6"/>
  <c r="K97" i="6"/>
  <c r="K98" i="6"/>
  <c r="K99" i="6"/>
  <c r="K100" i="6"/>
  <c r="K101" i="6"/>
  <c r="K102" i="6"/>
  <c r="K103" i="6"/>
  <c r="K104" i="6"/>
  <c r="K105" i="6"/>
  <c r="K106" i="6"/>
  <c r="K107" i="6"/>
  <c r="K108" i="6"/>
  <c r="K109" i="6"/>
  <c r="K110" i="6"/>
  <c r="K111" i="6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K111" i="11"/>
  <c r="K110" i="11"/>
  <c r="K109" i="11"/>
  <c r="K108" i="11"/>
  <c r="K107" i="11"/>
  <c r="K106" i="11"/>
  <c r="K105" i="11"/>
  <c r="K104" i="11"/>
  <c r="K103" i="11"/>
  <c r="K102" i="11"/>
  <c r="K101" i="11"/>
  <c r="K100" i="11"/>
  <c r="K99" i="11"/>
  <c r="K98" i="11"/>
  <c r="K97" i="11"/>
  <c r="K96" i="11"/>
  <c r="K95" i="11"/>
  <c r="K94" i="11"/>
  <c r="K93" i="11"/>
  <c r="K92" i="11"/>
  <c r="K91" i="11"/>
  <c r="K90" i="11"/>
  <c r="K89" i="11"/>
  <c r="K88" i="11"/>
  <c r="K87" i="11"/>
  <c r="K86" i="11"/>
  <c r="K85" i="11"/>
  <c r="K84" i="11"/>
  <c r="K83" i="11"/>
  <c r="K82" i="11"/>
  <c r="K81" i="11"/>
  <c r="K80" i="11"/>
  <c r="K79" i="11"/>
  <c r="K78" i="11"/>
  <c r="K77" i="11"/>
  <c r="K76" i="11"/>
  <c r="K75" i="11"/>
  <c r="K74" i="11"/>
  <c r="K73" i="11"/>
  <c r="K72" i="11"/>
  <c r="K71" i="11"/>
  <c r="K70" i="11"/>
  <c r="K69" i="11"/>
  <c r="K68" i="11"/>
  <c r="K67" i="11"/>
  <c r="K66" i="11"/>
  <c r="K65" i="11"/>
  <c r="K64" i="11"/>
  <c r="K63" i="11"/>
  <c r="K62" i="11"/>
  <c r="K61" i="11"/>
  <c r="K60" i="11"/>
  <c r="K59" i="11"/>
  <c r="K58" i="11"/>
  <c r="K57" i="11"/>
  <c r="K56" i="11"/>
  <c r="K55" i="11"/>
  <c r="K54" i="11"/>
  <c r="K53" i="11"/>
  <c r="K52" i="11"/>
  <c r="K51" i="11"/>
  <c r="K50" i="11"/>
  <c r="K49" i="11"/>
  <c r="K48" i="11"/>
  <c r="K47" i="11"/>
  <c r="K46" i="11"/>
  <c r="K45" i="11"/>
  <c r="K44" i="11"/>
  <c r="K43" i="11"/>
  <c r="K42" i="11"/>
  <c r="K41" i="11"/>
  <c r="K40" i="11"/>
  <c r="K39" i="11"/>
  <c r="K38" i="11"/>
  <c r="K37" i="11"/>
  <c r="K36" i="11"/>
  <c r="K35" i="11"/>
  <c r="K34" i="11"/>
  <c r="K33" i="11"/>
  <c r="K32" i="11"/>
  <c r="K31" i="11"/>
  <c r="K30" i="11"/>
  <c r="K29" i="11"/>
  <c r="K28" i="11"/>
  <c r="K27" i="11"/>
  <c r="K26" i="11"/>
  <c r="K25" i="11"/>
  <c r="K24" i="11"/>
  <c r="K23" i="11"/>
  <c r="K22" i="11"/>
  <c r="K21" i="11"/>
  <c r="K20" i="11"/>
  <c r="K19" i="11"/>
  <c r="K18" i="11"/>
  <c r="K17" i="11"/>
  <c r="K16" i="11"/>
  <c r="K15" i="11"/>
  <c r="K14" i="11"/>
  <c r="K13" i="11"/>
  <c r="K12" i="11"/>
  <c r="L397" i="10"/>
  <c r="L396" i="10"/>
  <c r="L395" i="10"/>
  <c r="L394" i="10"/>
  <c r="L393" i="10"/>
  <c r="L392" i="10"/>
  <c r="L391" i="10"/>
  <c r="L390" i="10"/>
  <c r="L389" i="10"/>
  <c r="L388" i="10"/>
  <c r="L387" i="10"/>
  <c r="L386" i="10"/>
  <c r="L385" i="10"/>
  <c r="L384" i="10"/>
  <c r="L383" i="10"/>
  <c r="L382" i="10"/>
  <c r="L381" i="10"/>
  <c r="L380" i="10"/>
  <c r="L379" i="10"/>
  <c r="L378" i="10"/>
  <c r="L377" i="10"/>
  <c r="L376" i="10"/>
  <c r="L375" i="10"/>
  <c r="L374" i="10"/>
  <c r="L373" i="10"/>
  <c r="L372" i="10"/>
  <c r="L371" i="10"/>
  <c r="L370" i="10"/>
  <c r="L369" i="10"/>
  <c r="L368" i="10"/>
  <c r="L367" i="10"/>
  <c r="L366" i="10"/>
  <c r="L365" i="10"/>
  <c r="L364" i="10"/>
  <c r="L363" i="10"/>
  <c r="L362" i="10"/>
  <c r="L361" i="10"/>
  <c r="L360" i="10"/>
  <c r="L359" i="10"/>
  <c r="L358" i="10"/>
  <c r="L357" i="10"/>
  <c r="L356" i="10"/>
  <c r="L355" i="10"/>
  <c r="L354" i="10"/>
  <c r="L353" i="10"/>
  <c r="L352" i="10"/>
  <c r="L351" i="10"/>
  <c r="L350" i="10"/>
  <c r="L349" i="10"/>
  <c r="L348" i="10"/>
  <c r="L347" i="10"/>
  <c r="L346" i="10"/>
  <c r="L345" i="10"/>
  <c r="L344" i="10"/>
  <c r="L343" i="10"/>
  <c r="L342" i="10"/>
  <c r="L341" i="10"/>
  <c r="L340" i="10"/>
  <c r="L339" i="10"/>
  <c r="L338" i="10"/>
  <c r="L337" i="10"/>
  <c r="L336" i="10"/>
  <c r="L335" i="10"/>
  <c r="L334" i="10"/>
  <c r="L333" i="10"/>
  <c r="L332" i="10"/>
  <c r="L331" i="10"/>
  <c r="L330" i="10"/>
  <c r="L329" i="10"/>
  <c r="L328" i="10"/>
  <c r="L327" i="10"/>
  <c r="L326" i="10"/>
  <c r="L325" i="10"/>
  <c r="L324" i="10"/>
  <c r="L323" i="10"/>
  <c r="L322" i="10"/>
  <c r="L321" i="10"/>
  <c r="L320" i="10"/>
  <c r="L319" i="10"/>
  <c r="L318" i="10"/>
  <c r="L317" i="10"/>
  <c r="L316" i="10"/>
  <c r="L315" i="10"/>
  <c r="L314" i="10"/>
  <c r="L313" i="10"/>
  <c r="L312" i="10"/>
  <c r="L311" i="10"/>
  <c r="L310" i="10"/>
  <c r="L309" i="10"/>
  <c r="L308" i="10"/>
  <c r="L307" i="10"/>
  <c r="L306" i="10"/>
  <c r="L305" i="10"/>
  <c r="L304" i="10"/>
  <c r="L303" i="10"/>
  <c r="L302" i="10"/>
  <c r="L301" i="10"/>
  <c r="L300" i="10"/>
  <c r="L299" i="10"/>
  <c r="L298" i="10"/>
  <c r="L297" i="10"/>
  <c r="L296" i="10"/>
  <c r="L295" i="10"/>
  <c r="L294" i="10"/>
  <c r="L293" i="10"/>
  <c r="L292" i="10"/>
  <c r="L291" i="10"/>
  <c r="L290" i="10"/>
  <c r="L289" i="10"/>
  <c r="L288" i="10"/>
  <c r="L287" i="10"/>
  <c r="L286" i="10"/>
  <c r="L285" i="10"/>
  <c r="L284" i="10"/>
  <c r="L283" i="10"/>
  <c r="L282" i="10"/>
  <c r="L281" i="10"/>
  <c r="L280" i="10"/>
  <c r="L279" i="10"/>
  <c r="L278" i="10"/>
  <c r="L277" i="10"/>
  <c r="L276" i="10"/>
  <c r="L275" i="10"/>
  <c r="L274" i="10"/>
  <c r="L273" i="10"/>
  <c r="L272" i="10"/>
  <c r="L271" i="10"/>
  <c r="L270" i="10"/>
  <c r="L269" i="10"/>
  <c r="L268" i="10"/>
  <c r="L267" i="10"/>
  <c r="L266" i="10"/>
  <c r="L265" i="10"/>
  <c r="L264" i="10"/>
  <c r="L263" i="10"/>
  <c r="L262" i="10"/>
  <c r="L261" i="10"/>
  <c r="L260" i="10"/>
  <c r="L259" i="10"/>
  <c r="L258" i="10"/>
  <c r="L257" i="10"/>
  <c r="L256" i="10"/>
  <c r="L255" i="10"/>
  <c r="L254" i="10"/>
  <c r="L253" i="10"/>
  <c r="L252" i="10"/>
  <c r="L251" i="10"/>
  <c r="L250" i="10"/>
  <c r="L249" i="10"/>
  <c r="L248" i="10"/>
  <c r="L247" i="10"/>
  <c r="L246" i="10"/>
  <c r="L245" i="10"/>
  <c r="L244" i="10"/>
  <c r="L243" i="10"/>
  <c r="L242" i="10"/>
  <c r="L241" i="10"/>
  <c r="L240" i="10"/>
  <c r="L239" i="10"/>
  <c r="L238" i="10"/>
  <c r="L237" i="10"/>
  <c r="L236" i="10"/>
  <c r="L235" i="10"/>
  <c r="L234" i="10"/>
  <c r="L233" i="10"/>
  <c r="L232" i="10"/>
  <c r="L231" i="10"/>
  <c r="L230" i="10"/>
  <c r="L229" i="10"/>
  <c r="L228" i="10"/>
  <c r="L227" i="10"/>
  <c r="L226" i="10"/>
  <c r="L225" i="10"/>
  <c r="L224" i="10"/>
  <c r="L223" i="10"/>
  <c r="L222" i="10"/>
  <c r="L221" i="10"/>
  <c r="L220" i="10"/>
  <c r="L219" i="10"/>
  <c r="L218" i="10"/>
  <c r="L217" i="10"/>
  <c r="L216" i="10"/>
  <c r="L215" i="10"/>
  <c r="L214" i="10"/>
  <c r="L213" i="10"/>
  <c r="L212" i="10"/>
  <c r="L211" i="10"/>
  <c r="L210" i="10"/>
  <c r="L209" i="10"/>
  <c r="L208" i="10"/>
  <c r="L207" i="10"/>
  <c r="L206" i="10"/>
  <c r="L205" i="10"/>
  <c r="L204" i="10"/>
  <c r="L203" i="10"/>
  <c r="L202" i="10"/>
  <c r="L201" i="10"/>
  <c r="L200" i="10"/>
  <c r="L199" i="10"/>
  <c r="L198" i="10"/>
  <c r="L197" i="10"/>
  <c r="L196" i="10"/>
  <c r="L195" i="10"/>
  <c r="L194" i="10"/>
  <c r="L193" i="10"/>
  <c r="L192" i="10"/>
  <c r="L191" i="10"/>
  <c r="L190" i="10"/>
  <c r="L189" i="10"/>
  <c r="L188" i="10"/>
  <c r="L187" i="10"/>
  <c r="L186" i="10"/>
  <c r="L185" i="10"/>
  <c r="L184" i="10"/>
  <c r="L183" i="10"/>
  <c r="L182" i="10"/>
  <c r="L181" i="10"/>
  <c r="L180" i="10"/>
  <c r="L179" i="10"/>
  <c r="L178" i="10"/>
  <c r="L177" i="10"/>
  <c r="L176" i="10"/>
  <c r="L175" i="10"/>
  <c r="L174" i="10"/>
  <c r="L173" i="10"/>
  <c r="L172" i="10"/>
  <c r="L171" i="10"/>
  <c r="L170" i="10"/>
  <c r="L169" i="10"/>
  <c r="L168" i="10"/>
  <c r="L167" i="10"/>
  <c r="L166" i="10"/>
  <c r="L165" i="10"/>
  <c r="L164" i="10"/>
  <c r="L163" i="10"/>
  <c r="L162" i="10"/>
  <c r="L161" i="10"/>
  <c r="L160" i="10"/>
  <c r="L159" i="10"/>
  <c r="L158" i="10"/>
  <c r="L157" i="10"/>
  <c r="L156" i="10"/>
  <c r="L155" i="10"/>
  <c r="L154" i="10"/>
  <c r="L153" i="10"/>
  <c r="L152" i="10"/>
  <c r="L151" i="10"/>
  <c r="L150" i="10"/>
  <c r="L149" i="10"/>
  <c r="L148" i="10"/>
  <c r="L147" i="10"/>
  <c r="L146" i="10"/>
  <c r="L145" i="10"/>
  <c r="L144" i="10"/>
  <c r="L143" i="10"/>
  <c r="L142" i="10"/>
  <c r="L141" i="10"/>
  <c r="L140" i="10"/>
  <c r="L139" i="10"/>
  <c r="L138" i="10"/>
  <c r="L137" i="10"/>
  <c r="L136" i="10"/>
  <c r="L135" i="10"/>
  <c r="L134" i="10"/>
  <c r="L133" i="10"/>
  <c r="L132" i="10"/>
  <c r="L131" i="10"/>
  <c r="L130" i="10"/>
  <c r="L129" i="10"/>
  <c r="L128" i="10"/>
  <c r="L127" i="10"/>
  <c r="L126" i="10"/>
  <c r="L125" i="10"/>
  <c r="L124" i="10"/>
  <c r="L123" i="10"/>
  <c r="L122" i="10"/>
  <c r="L121" i="10"/>
  <c r="L120" i="10"/>
  <c r="L119" i="10"/>
  <c r="L118" i="10"/>
  <c r="L117" i="10"/>
  <c r="L116" i="10"/>
  <c r="L115" i="10"/>
  <c r="L114" i="10"/>
  <c r="L113" i="10"/>
  <c r="L112" i="10"/>
  <c r="L111" i="10"/>
  <c r="L110" i="10"/>
  <c r="L109" i="10"/>
  <c r="L108" i="10"/>
  <c r="L107" i="10"/>
  <c r="L106" i="10"/>
  <c r="L105" i="10"/>
  <c r="L104" i="10"/>
  <c r="L103" i="10"/>
  <c r="L102" i="10"/>
  <c r="L101" i="10"/>
  <c r="L100" i="10"/>
  <c r="L99" i="10"/>
  <c r="L98" i="10"/>
  <c r="L97" i="10"/>
  <c r="L96" i="10"/>
  <c r="L95" i="10"/>
  <c r="L94" i="10"/>
  <c r="L93" i="10"/>
  <c r="L92" i="10"/>
  <c r="L91" i="10"/>
  <c r="L90" i="10"/>
  <c r="L89" i="10"/>
  <c r="L88" i="10"/>
  <c r="L87" i="10"/>
  <c r="L86" i="10"/>
  <c r="L85" i="10"/>
  <c r="L84" i="10"/>
  <c r="L83" i="10"/>
  <c r="L82" i="10"/>
  <c r="L81" i="10"/>
  <c r="L80" i="10"/>
  <c r="L79" i="10"/>
  <c r="L78" i="10"/>
  <c r="L77" i="10"/>
  <c r="L76" i="10"/>
  <c r="L75" i="10"/>
  <c r="L74" i="10"/>
  <c r="L73" i="10"/>
  <c r="L72" i="10"/>
  <c r="L71" i="10"/>
  <c r="L70" i="10"/>
  <c r="L69" i="10"/>
  <c r="L68" i="10"/>
  <c r="L67" i="10"/>
  <c r="L66" i="10"/>
  <c r="L65" i="10"/>
  <c r="L64" i="10"/>
  <c r="L63" i="10"/>
  <c r="L62" i="10"/>
  <c r="L61" i="10"/>
  <c r="L60" i="10"/>
  <c r="L59" i="10"/>
  <c r="L58" i="10"/>
  <c r="L57" i="10"/>
  <c r="L56" i="10"/>
  <c r="L55" i="10"/>
  <c r="L54" i="10"/>
  <c r="L53" i="10"/>
  <c r="L52" i="10"/>
  <c r="L51" i="10"/>
  <c r="L50" i="10"/>
  <c r="L49" i="10"/>
  <c r="L48" i="10"/>
  <c r="L47" i="10"/>
  <c r="L46" i="10"/>
  <c r="L45" i="10"/>
  <c r="L44" i="10"/>
  <c r="L43" i="10"/>
  <c r="L42" i="10"/>
  <c r="L41" i="10"/>
  <c r="L40" i="10"/>
  <c r="L39" i="10"/>
  <c r="L38" i="10"/>
  <c r="L37" i="10"/>
  <c r="L36" i="10"/>
  <c r="L35" i="10"/>
  <c r="L34" i="10"/>
  <c r="L33" i="10"/>
  <c r="L32" i="10"/>
  <c r="L31" i="10"/>
  <c r="L30" i="10"/>
  <c r="L29" i="10"/>
  <c r="L28" i="10"/>
  <c r="L27" i="10"/>
  <c r="L26" i="10"/>
  <c r="L25" i="10"/>
  <c r="L24" i="10"/>
  <c r="L23" i="10"/>
  <c r="L22" i="10"/>
  <c r="L21" i="10"/>
  <c r="L20" i="10"/>
  <c r="L19" i="10"/>
  <c r="L18" i="10"/>
  <c r="L17" i="10"/>
  <c r="L16" i="10"/>
  <c r="L15" i="10"/>
  <c r="L14" i="10"/>
  <c r="L13" i="10"/>
  <c r="L12" i="10"/>
  <c r="K100" i="9"/>
  <c r="K99" i="9"/>
  <c r="K98" i="9"/>
  <c r="K97" i="9"/>
  <c r="K96" i="9"/>
  <c r="K95" i="9"/>
  <c r="K94" i="9"/>
  <c r="K93" i="9"/>
  <c r="K92" i="9"/>
  <c r="K91" i="9"/>
  <c r="K90" i="9"/>
  <c r="K89" i="9"/>
  <c r="K88" i="9"/>
  <c r="K87" i="9"/>
  <c r="K86" i="9"/>
  <c r="K85" i="9"/>
  <c r="K84" i="9"/>
  <c r="K83" i="9"/>
  <c r="K82" i="9"/>
  <c r="K81" i="9"/>
  <c r="K80" i="9"/>
  <c r="K79" i="9"/>
  <c r="K78" i="9"/>
  <c r="K77" i="9"/>
  <c r="K76" i="9"/>
  <c r="K75" i="9"/>
  <c r="K74" i="9"/>
  <c r="K73" i="9"/>
  <c r="K72" i="9"/>
  <c r="K71" i="9"/>
  <c r="K70" i="9"/>
  <c r="K69" i="9"/>
  <c r="K68" i="9"/>
  <c r="K67" i="9"/>
  <c r="K66" i="9"/>
  <c r="K65" i="9"/>
  <c r="K64" i="9"/>
  <c r="K63" i="9"/>
  <c r="K62" i="9"/>
  <c r="K61" i="9"/>
  <c r="K60" i="9"/>
  <c r="K59" i="9"/>
  <c r="K58" i="9"/>
  <c r="K57" i="9"/>
  <c r="K56" i="9"/>
  <c r="K55" i="9"/>
  <c r="K54" i="9"/>
  <c r="K53" i="9"/>
  <c r="K52" i="9"/>
  <c r="K51" i="9"/>
  <c r="K50" i="9"/>
  <c r="K49" i="9"/>
  <c r="K48" i="9"/>
  <c r="K47" i="9"/>
  <c r="K46" i="9"/>
  <c r="K45" i="9"/>
  <c r="K44" i="9"/>
  <c r="K43" i="9"/>
  <c r="K42" i="9"/>
  <c r="K41" i="9"/>
  <c r="K40" i="9"/>
  <c r="K39" i="9"/>
  <c r="K38" i="9"/>
  <c r="K37" i="9"/>
  <c r="K36" i="9"/>
  <c r="K35" i="9"/>
  <c r="K34" i="9"/>
  <c r="K33" i="9"/>
  <c r="K32" i="9"/>
  <c r="K31" i="9"/>
  <c r="K30" i="9"/>
  <c r="K29" i="9"/>
  <c r="K28" i="9"/>
  <c r="K27" i="9"/>
  <c r="K26" i="9"/>
  <c r="K25" i="9"/>
  <c r="K24" i="9"/>
  <c r="K23" i="9"/>
  <c r="K22" i="9"/>
  <c r="K21" i="9"/>
  <c r="K20" i="9"/>
  <c r="K19" i="9"/>
  <c r="K18" i="9"/>
  <c r="K17" i="9"/>
  <c r="K16" i="9"/>
  <c r="K15" i="9"/>
  <c r="K14" i="9"/>
  <c r="K13" i="9"/>
  <c r="K12" i="9"/>
  <c r="H100" i="8"/>
  <c r="H99" i="8"/>
  <c r="H98" i="8"/>
  <c r="H97" i="8"/>
  <c r="H96" i="8"/>
  <c r="H95" i="8"/>
  <c r="H94" i="8"/>
  <c r="H93" i="8"/>
  <c r="H92" i="8"/>
  <c r="H91" i="8"/>
  <c r="H90" i="8"/>
  <c r="H89" i="8"/>
  <c r="H88" i="8"/>
  <c r="H87" i="8"/>
  <c r="H86" i="8"/>
  <c r="H85" i="8"/>
  <c r="H84" i="8"/>
  <c r="H83" i="8"/>
  <c r="H82" i="8"/>
  <c r="H81" i="8"/>
  <c r="H80" i="8"/>
  <c r="H79" i="8"/>
  <c r="H78" i="8"/>
  <c r="H77" i="8"/>
  <c r="H76" i="8"/>
  <c r="H75" i="8"/>
  <c r="H74" i="8"/>
  <c r="H73" i="8"/>
  <c r="H72" i="8"/>
  <c r="H71" i="8"/>
  <c r="H70" i="8"/>
  <c r="H69" i="8"/>
  <c r="H68" i="8"/>
  <c r="H67" i="8"/>
  <c r="H66" i="8"/>
  <c r="H65" i="8"/>
  <c r="H64" i="8"/>
  <c r="H63" i="8"/>
  <c r="H62" i="8"/>
  <c r="H61" i="8"/>
  <c r="H60" i="8"/>
  <c r="H59" i="8"/>
  <c r="H58" i="8"/>
  <c r="H57" i="8"/>
  <c r="H56" i="8"/>
  <c r="H55" i="8"/>
  <c r="H54" i="8"/>
  <c r="H53" i="8"/>
  <c r="H52" i="8"/>
  <c r="H51" i="8"/>
  <c r="H50" i="8"/>
  <c r="H49" i="8"/>
  <c r="H48" i="8"/>
  <c r="H47" i="8"/>
  <c r="H46" i="8"/>
  <c r="H45" i="8"/>
  <c r="H44" i="8"/>
  <c r="H43" i="8"/>
  <c r="H42" i="8"/>
  <c r="H41" i="8"/>
  <c r="H40" i="8"/>
  <c r="H39" i="8"/>
  <c r="H38" i="8"/>
  <c r="H37" i="8"/>
  <c r="H36" i="8"/>
  <c r="H35" i="8"/>
  <c r="H34" i="8"/>
  <c r="H33" i="8"/>
  <c r="H32" i="8"/>
  <c r="H31" i="8"/>
  <c r="H30" i="8"/>
  <c r="H29" i="8"/>
  <c r="H28" i="8"/>
  <c r="H27" i="8"/>
  <c r="H26" i="8"/>
  <c r="H25" i="8"/>
  <c r="H24" i="8"/>
  <c r="H23" i="8"/>
  <c r="H22" i="8"/>
  <c r="H21" i="8"/>
  <c r="H20" i="8"/>
  <c r="H19" i="8"/>
  <c r="H18" i="8"/>
  <c r="H17" i="8"/>
  <c r="H16" i="8"/>
  <c r="H15" i="8"/>
  <c r="H14" i="8"/>
  <c r="H13" i="8"/>
  <c r="H12" i="8"/>
  <c r="J100" i="7"/>
  <c r="J99" i="7"/>
  <c r="J98" i="7"/>
  <c r="J97" i="7"/>
  <c r="J96" i="7"/>
  <c r="J95" i="7"/>
  <c r="J94" i="7"/>
  <c r="J93" i="7"/>
  <c r="J92" i="7"/>
  <c r="J91" i="7"/>
  <c r="J90" i="7"/>
  <c r="J89" i="7"/>
  <c r="J88" i="7"/>
  <c r="J87" i="7"/>
  <c r="J86" i="7"/>
  <c r="J85" i="7"/>
  <c r="J84" i="7"/>
  <c r="J83" i="7"/>
  <c r="J82" i="7"/>
  <c r="J81" i="7"/>
  <c r="J80" i="7"/>
  <c r="J79" i="7"/>
  <c r="J78" i="7"/>
  <c r="J77" i="7"/>
  <c r="J76" i="7"/>
  <c r="J75" i="7"/>
  <c r="J74" i="7"/>
  <c r="J73" i="7"/>
  <c r="J72" i="7"/>
  <c r="J71" i="7"/>
  <c r="J70" i="7"/>
  <c r="J69" i="7"/>
  <c r="J68" i="7"/>
  <c r="J67" i="7"/>
  <c r="J66" i="7"/>
  <c r="J65" i="7"/>
  <c r="J64" i="7"/>
  <c r="J63" i="7"/>
  <c r="J62" i="7"/>
  <c r="J61" i="7"/>
  <c r="J60" i="7"/>
  <c r="J59" i="7"/>
  <c r="J58" i="7"/>
  <c r="J57" i="7"/>
  <c r="J56" i="7"/>
  <c r="J55" i="7"/>
  <c r="J54" i="7"/>
  <c r="J53" i="7"/>
  <c r="J52" i="7"/>
  <c r="J51" i="7"/>
  <c r="J50" i="7"/>
  <c r="J49" i="7"/>
  <c r="J48" i="7"/>
  <c r="J47" i="7"/>
  <c r="J46" i="7"/>
  <c r="J45" i="7"/>
  <c r="J44" i="7"/>
  <c r="J43" i="7"/>
  <c r="J42" i="7"/>
  <c r="J41" i="7"/>
  <c r="J40" i="7"/>
  <c r="J39" i="7"/>
  <c r="J38" i="7"/>
  <c r="J37" i="7"/>
  <c r="J36" i="7"/>
  <c r="J35" i="7"/>
  <c r="J34" i="7"/>
  <c r="J33" i="7"/>
  <c r="J32" i="7"/>
  <c r="J31" i="7"/>
  <c r="J30" i="7"/>
  <c r="J29" i="7"/>
  <c r="J28" i="7"/>
  <c r="J27" i="7"/>
  <c r="J26" i="7"/>
  <c r="J25" i="7"/>
  <c r="J24" i="7"/>
  <c r="J23" i="7"/>
  <c r="J22" i="7"/>
  <c r="J21" i="7"/>
  <c r="J20" i="7"/>
  <c r="J19" i="7"/>
  <c r="J18" i="7"/>
  <c r="J17" i="7"/>
  <c r="J16" i="7"/>
  <c r="J15" i="7"/>
  <c r="J14" i="7"/>
  <c r="J13" i="7"/>
  <c r="J12" i="7"/>
  <c r="J111" i="6"/>
  <c r="J110" i="6"/>
  <c r="J109" i="6"/>
  <c r="J108" i="6"/>
  <c r="J107" i="6"/>
  <c r="J106" i="6"/>
  <c r="J105" i="6"/>
  <c r="J104" i="6"/>
  <c r="J103" i="6"/>
  <c r="J102" i="6"/>
  <c r="J101" i="6"/>
  <c r="J100" i="6"/>
  <c r="J99" i="6"/>
  <c r="J98" i="6"/>
  <c r="J97" i="6"/>
  <c r="J96" i="6"/>
  <c r="J95" i="6"/>
  <c r="J94" i="6"/>
  <c r="J93" i="6"/>
  <c r="J92" i="6"/>
  <c r="J91" i="6"/>
  <c r="J90" i="6"/>
  <c r="J89" i="6"/>
  <c r="J88" i="6"/>
  <c r="J87" i="6"/>
  <c r="J86" i="6"/>
  <c r="J85" i="6"/>
  <c r="J84" i="6"/>
  <c r="J83" i="6"/>
  <c r="J82" i="6"/>
  <c r="J81" i="6"/>
  <c r="J80" i="6"/>
  <c r="J79" i="6"/>
  <c r="J78" i="6"/>
  <c r="J77" i="6"/>
  <c r="J76" i="6"/>
  <c r="J75" i="6"/>
  <c r="J74" i="6"/>
  <c r="J73" i="6"/>
  <c r="J72" i="6"/>
  <c r="J71" i="6"/>
  <c r="J70" i="6"/>
  <c r="J69" i="6"/>
  <c r="J68" i="6"/>
  <c r="J67" i="6"/>
  <c r="J66" i="6"/>
  <c r="J65" i="6"/>
  <c r="J64" i="6"/>
  <c r="J63" i="6"/>
  <c r="J62" i="6"/>
  <c r="J61" i="6"/>
  <c r="J60" i="6"/>
  <c r="J59" i="6"/>
  <c r="J58" i="6"/>
  <c r="J57" i="6"/>
  <c r="J56" i="6"/>
  <c r="J55" i="6"/>
  <c r="J54" i="6"/>
  <c r="J53" i="6"/>
  <c r="J52" i="6"/>
  <c r="J51" i="6"/>
  <c r="J50" i="6"/>
  <c r="J49" i="6"/>
  <c r="J48" i="6"/>
  <c r="J47" i="6"/>
  <c r="J46" i="6"/>
  <c r="J45" i="6"/>
  <c r="J44" i="6"/>
  <c r="J43" i="6"/>
  <c r="J42" i="6"/>
  <c r="J41" i="6"/>
  <c r="J40" i="6"/>
  <c r="J39" i="6"/>
  <c r="J38" i="6"/>
  <c r="J37" i="6"/>
  <c r="J36" i="6"/>
  <c r="J35" i="6"/>
  <c r="J34" i="6"/>
  <c r="J33" i="6"/>
  <c r="J32" i="6"/>
  <c r="J31" i="6"/>
  <c r="J30" i="6"/>
  <c r="J29" i="6"/>
  <c r="J28" i="6"/>
  <c r="J27" i="6"/>
  <c r="J26" i="6"/>
  <c r="J25" i="6"/>
  <c r="J24" i="6"/>
  <c r="J23" i="6"/>
  <c r="J22" i="6"/>
  <c r="J21" i="6"/>
  <c r="J20" i="6"/>
  <c r="J19" i="6"/>
  <c r="J18" i="6"/>
  <c r="J17" i="6"/>
  <c r="J16" i="6"/>
  <c r="J15" i="6"/>
  <c r="J14" i="6"/>
  <c r="J13" i="6"/>
  <c r="J12" i="6"/>
  <c r="F100" i="3"/>
  <c r="F99" i="3"/>
  <c r="F98" i="3"/>
  <c r="F97" i="3"/>
  <c r="F96" i="3"/>
  <c r="F95" i="3"/>
  <c r="F94" i="3"/>
  <c r="F93" i="3"/>
  <c r="F92" i="3"/>
  <c r="F91" i="3"/>
  <c r="F90" i="3"/>
  <c r="F89" i="3"/>
  <c r="F88" i="3"/>
  <c r="F87" i="3"/>
  <c r="F86" i="3"/>
  <c r="F85" i="3"/>
  <c r="F84" i="3"/>
  <c r="F83" i="3"/>
  <c r="F82" i="3"/>
  <c r="F81" i="3"/>
  <c r="F80" i="3"/>
  <c r="F79" i="3"/>
  <c r="F78" i="3"/>
  <c r="F77" i="3"/>
  <c r="F76" i="3"/>
  <c r="F75" i="3"/>
  <c r="F74" i="3"/>
  <c r="F73" i="3"/>
  <c r="F72" i="3"/>
  <c r="F71" i="3"/>
  <c r="F70" i="3"/>
  <c r="F69" i="3"/>
  <c r="F68" i="3"/>
  <c r="F67" i="3"/>
  <c r="F66" i="3"/>
  <c r="F65" i="3"/>
  <c r="F64" i="3"/>
  <c r="F63" i="3"/>
  <c r="F62" i="3"/>
  <c r="F61" i="3"/>
  <c r="F60" i="3"/>
  <c r="F59" i="3"/>
  <c r="F58" i="3"/>
  <c r="F57" i="3"/>
  <c r="F56" i="3"/>
  <c r="F55" i="3"/>
  <c r="F54" i="3"/>
  <c r="F53" i="3"/>
  <c r="F52" i="3"/>
  <c r="F51" i="3"/>
  <c r="F50" i="3"/>
  <c r="F49" i="3"/>
  <c r="F48" i="3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I16" i="6" l="1"/>
  <c r="I20" i="6"/>
  <c r="I24" i="6"/>
  <c r="I28" i="6"/>
  <c r="I32" i="6"/>
  <c r="I36" i="6"/>
  <c r="I40" i="6"/>
  <c r="I44" i="6"/>
  <c r="I48" i="6"/>
  <c r="I52" i="6"/>
  <c r="I56" i="6"/>
  <c r="I60" i="6"/>
  <c r="I64" i="6"/>
  <c r="I68" i="6"/>
  <c r="I72" i="6"/>
  <c r="I76" i="6"/>
  <c r="I80" i="6"/>
  <c r="I84" i="6"/>
  <c r="I88" i="6"/>
  <c r="I92" i="6"/>
  <c r="I96" i="6"/>
  <c r="I100" i="6"/>
  <c r="I104" i="6"/>
  <c r="I108" i="6"/>
  <c r="I12" i="6"/>
  <c r="H14" i="3"/>
  <c r="H18" i="3"/>
  <c r="H22" i="3"/>
  <c r="H26" i="3"/>
  <c r="H30" i="3"/>
  <c r="H34" i="3"/>
  <c r="H38" i="3"/>
  <c r="H42" i="3"/>
  <c r="H46" i="3"/>
  <c r="H50" i="3"/>
  <c r="H54" i="3"/>
  <c r="H58" i="3"/>
  <c r="H62" i="3"/>
  <c r="H66" i="3"/>
  <c r="H70" i="3"/>
  <c r="H71" i="3"/>
  <c r="H74" i="3"/>
  <c r="H75" i="3"/>
  <c r="H78" i="3"/>
  <c r="H79" i="3"/>
  <c r="H82" i="3"/>
  <c r="H83" i="3"/>
  <c r="H86" i="3"/>
  <c r="H87" i="3"/>
  <c r="H90" i="3"/>
  <c r="H91" i="3"/>
  <c r="H94" i="3"/>
  <c r="H95" i="3"/>
  <c r="H97" i="3"/>
  <c r="H98" i="3"/>
  <c r="H99" i="3"/>
  <c r="J2" i="3"/>
  <c r="J3" i="3"/>
  <c r="J5" i="3"/>
  <c r="J6" i="3"/>
  <c r="J7" i="3"/>
  <c r="N2" i="6"/>
  <c r="N3" i="6"/>
  <c r="N5" i="6"/>
  <c r="N6" i="6"/>
  <c r="N7" i="6"/>
  <c r="H13" i="3"/>
  <c r="H15" i="3"/>
  <c r="H16" i="3"/>
  <c r="H17" i="3"/>
  <c r="H19" i="3"/>
  <c r="H20" i="3"/>
  <c r="H21" i="3"/>
  <c r="H23" i="3"/>
  <c r="H24" i="3"/>
  <c r="H25" i="3"/>
  <c r="H27" i="3"/>
  <c r="H28" i="3"/>
  <c r="H29" i="3"/>
  <c r="H31" i="3"/>
  <c r="H32" i="3"/>
  <c r="H33" i="3"/>
  <c r="H35" i="3"/>
  <c r="H36" i="3"/>
  <c r="H37" i="3"/>
  <c r="H39" i="3"/>
  <c r="H40" i="3"/>
  <c r="H41" i="3"/>
  <c r="H43" i="3"/>
  <c r="H44" i="3"/>
  <c r="H45" i="3"/>
  <c r="H47" i="3"/>
  <c r="H48" i="3"/>
  <c r="H49" i="3"/>
  <c r="H51" i="3"/>
  <c r="H52" i="3"/>
  <c r="H53" i="3"/>
  <c r="H55" i="3"/>
  <c r="H56" i="3"/>
  <c r="H57" i="3"/>
  <c r="H59" i="3"/>
  <c r="H60" i="3"/>
  <c r="H61" i="3"/>
  <c r="H63" i="3"/>
  <c r="H64" i="3"/>
  <c r="H65" i="3"/>
  <c r="H67" i="3"/>
  <c r="H68" i="3"/>
  <c r="H69" i="3"/>
  <c r="H72" i="3"/>
  <c r="H73" i="3"/>
  <c r="H76" i="3"/>
  <c r="H77" i="3"/>
  <c r="H80" i="3"/>
  <c r="H81" i="3"/>
  <c r="H84" i="3"/>
  <c r="H85" i="3"/>
  <c r="H88" i="3"/>
  <c r="H89" i="3"/>
  <c r="H92" i="3"/>
  <c r="H93" i="3"/>
  <c r="H96" i="3"/>
  <c r="H100" i="3"/>
  <c r="I13" i="6"/>
  <c r="I14" i="6"/>
  <c r="I15" i="6"/>
  <c r="I17" i="6"/>
  <c r="I18" i="6"/>
  <c r="I19" i="6"/>
  <c r="I21" i="6"/>
  <c r="I22" i="6"/>
  <c r="I23" i="6"/>
  <c r="I25" i="6"/>
  <c r="I26" i="6"/>
  <c r="I27" i="6"/>
  <c r="I29" i="6"/>
  <c r="I30" i="6"/>
  <c r="I31" i="6"/>
  <c r="I33" i="6"/>
  <c r="I34" i="6"/>
  <c r="I35" i="6"/>
  <c r="I37" i="6"/>
  <c r="I38" i="6"/>
  <c r="I39" i="6"/>
  <c r="I41" i="6"/>
  <c r="I42" i="6"/>
  <c r="I43" i="6"/>
  <c r="I45" i="6"/>
  <c r="I46" i="6"/>
  <c r="I47" i="6"/>
  <c r="I49" i="6"/>
  <c r="I50" i="6"/>
  <c r="I51" i="6"/>
  <c r="I53" i="6"/>
  <c r="I54" i="6"/>
  <c r="I55" i="6"/>
  <c r="I57" i="6"/>
  <c r="I58" i="6"/>
  <c r="I59" i="6"/>
  <c r="I61" i="6"/>
  <c r="I62" i="6"/>
  <c r="I63" i="6"/>
  <c r="I65" i="6"/>
  <c r="I66" i="6"/>
  <c r="I67" i="6"/>
  <c r="I69" i="6"/>
  <c r="I70" i="6"/>
  <c r="I71" i="6"/>
  <c r="I73" i="6"/>
  <c r="I74" i="6"/>
  <c r="I75" i="6"/>
  <c r="I77" i="6"/>
  <c r="I78" i="6"/>
  <c r="I79" i="6"/>
  <c r="I81" i="6"/>
  <c r="I82" i="6"/>
  <c r="I83" i="6"/>
  <c r="I85" i="6"/>
  <c r="I86" i="6"/>
  <c r="I87" i="6"/>
  <c r="I89" i="6"/>
  <c r="I90" i="6"/>
  <c r="I91" i="6"/>
  <c r="I93" i="6"/>
  <c r="I94" i="6"/>
  <c r="I95" i="6"/>
  <c r="I97" i="6"/>
  <c r="I98" i="6"/>
  <c r="I99" i="6"/>
  <c r="I101" i="6"/>
  <c r="I102" i="6"/>
  <c r="I103" i="6"/>
  <c r="I105" i="6"/>
  <c r="I106" i="6"/>
  <c r="I107" i="6"/>
  <c r="I109" i="6"/>
  <c r="I110" i="6"/>
  <c r="I111" i="6"/>
  <c r="I13" i="7"/>
  <c r="I14" i="7"/>
  <c r="I15" i="7"/>
  <c r="I16" i="7"/>
  <c r="I17" i="7"/>
  <c r="I18" i="7"/>
  <c r="I19" i="7"/>
  <c r="I20" i="7"/>
  <c r="I21" i="7"/>
  <c r="I22" i="7"/>
  <c r="I23" i="7"/>
  <c r="I24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47" i="7"/>
  <c r="I48" i="7"/>
  <c r="I49" i="7"/>
  <c r="I50" i="7"/>
  <c r="I51" i="7"/>
  <c r="I52" i="7"/>
  <c r="I53" i="7"/>
  <c r="I54" i="7"/>
  <c r="I55" i="7"/>
  <c r="I56" i="7"/>
  <c r="I57" i="7"/>
  <c r="I58" i="7"/>
  <c r="I59" i="7"/>
  <c r="I60" i="7"/>
  <c r="I61" i="7"/>
  <c r="I62" i="7"/>
  <c r="I63" i="7"/>
  <c r="I64" i="7"/>
  <c r="I65" i="7"/>
  <c r="I66" i="7"/>
  <c r="I67" i="7"/>
  <c r="I68" i="7"/>
  <c r="I69" i="7"/>
  <c r="I70" i="7"/>
  <c r="I71" i="7"/>
  <c r="I72" i="7"/>
  <c r="I73" i="7"/>
  <c r="I74" i="7"/>
  <c r="I75" i="7"/>
  <c r="I76" i="7"/>
  <c r="I77" i="7"/>
  <c r="I78" i="7"/>
  <c r="I79" i="7"/>
  <c r="I80" i="7"/>
  <c r="I81" i="7"/>
  <c r="I82" i="7"/>
  <c r="I83" i="7"/>
  <c r="I84" i="7"/>
  <c r="I85" i="7"/>
  <c r="I86" i="7"/>
  <c r="I87" i="7"/>
  <c r="I88" i="7"/>
  <c r="I89" i="7"/>
  <c r="I90" i="7"/>
  <c r="I91" i="7"/>
  <c r="I92" i="7"/>
  <c r="I93" i="7"/>
  <c r="I94" i="7"/>
  <c r="I95" i="7"/>
  <c r="I96" i="7"/>
  <c r="I97" i="7"/>
  <c r="I98" i="7"/>
  <c r="I99" i="7"/>
  <c r="I100" i="7"/>
  <c r="G13" i="8"/>
  <c r="J13" i="8"/>
  <c r="G14" i="8"/>
  <c r="J14" i="8"/>
  <c r="G15" i="8"/>
  <c r="J15" i="8"/>
  <c r="G16" i="8"/>
  <c r="J16" i="8"/>
  <c r="G17" i="8"/>
  <c r="J17" i="8"/>
  <c r="G18" i="8"/>
  <c r="J18" i="8"/>
  <c r="G19" i="8"/>
  <c r="J19" i="8"/>
  <c r="G20" i="8"/>
  <c r="J20" i="8"/>
  <c r="G21" i="8"/>
  <c r="J21" i="8"/>
  <c r="G22" i="8"/>
  <c r="J22" i="8"/>
  <c r="G23" i="8"/>
  <c r="J23" i="8"/>
  <c r="G24" i="8"/>
  <c r="J24" i="8"/>
  <c r="G25" i="8"/>
  <c r="J25" i="8"/>
  <c r="G26" i="8"/>
  <c r="J26" i="8"/>
  <c r="G27" i="8"/>
  <c r="J27" i="8"/>
  <c r="G28" i="8"/>
  <c r="J28" i="8"/>
  <c r="G29" i="8"/>
  <c r="J29" i="8"/>
  <c r="G30" i="8"/>
  <c r="J30" i="8"/>
  <c r="G31" i="8"/>
  <c r="J31" i="8"/>
  <c r="G32" i="8"/>
  <c r="J32" i="8"/>
  <c r="G33" i="8"/>
  <c r="J33" i="8"/>
  <c r="G34" i="8"/>
  <c r="J34" i="8"/>
  <c r="G35" i="8"/>
  <c r="J35" i="8"/>
  <c r="G36" i="8"/>
  <c r="J36" i="8"/>
  <c r="G37" i="8"/>
  <c r="J37" i="8"/>
  <c r="G38" i="8"/>
  <c r="J38" i="8"/>
  <c r="G39" i="8"/>
  <c r="J39" i="8"/>
  <c r="G40" i="8"/>
  <c r="J40" i="8"/>
  <c r="G41" i="8"/>
  <c r="J41" i="8"/>
  <c r="G42" i="8"/>
  <c r="J42" i="8"/>
  <c r="G43" i="8"/>
  <c r="J43" i="8"/>
  <c r="G44" i="8"/>
  <c r="J44" i="8"/>
  <c r="G45" i="8"/>
  <c r="J45" i="8"/>
  <c r="G46" i="8"/>
  <c r="J46" i="8"/>
  <c r="G47" i="8"/>
  <c r="J47" i="8"/>
  <c r="G48" i="8"/>
  <c r="J48" i="8"/>
  <c r="G49" i="8"/>
  <c r="J49" i="8"/>
  <c r="G50" i="8"/>
  <c r="J50" i="8"/>
  <c r="G51" i="8"/>
  <c r="J51" i="8"/>
  <c r="G52" i="8"/>
  <c r="J52" i="8"/>
  <c r="G53" i="8"/>
  <c r="J53" i="8"/>
  <c r="G54" i="8"/>
  <c r="J54" i="8"/>
  <c r="G55" i="8"/>
  <c r="J55" i="8"/>
  <c r="G56" i="8"/>
  <c r="J56" i="8"/>
  <c r="G57" i="8"/>
  <c r="J57" i="8"/>
  <c r="G58" i="8"/>
  <c r="J58" i="8"/>
  <c r="G59" i="8"/>
  <c r="J59" i="8"/>
  <c r="G60" i="8"/>
  <c r="J60" i="8"/>
  <c r="G61" i="8"/>
  <c r="J61" i="8"/>
  <c r="G62" i="8"/>
  <c r="J62" i="8"/>
  <c r="G63" i="8"/>
  <c r="J63" i="8"/>
  <c r="G64" i="8"/>
  <c r="J64" i="8"/>
  <c r="G65" i="8"/>
  <c r="J65" i="8"/>
  <c r="G66" i="8"/>
  <c r="J66" i="8"/>
  <c r="G67" i="8"/>
  <c r="J67" i="8"/>
  <c r="G68" i="8"/>
  <c r="J68" i="8"/>
  <c r="G69" i="8"/>
  <c r="J69" i="8"/>
  <c r="G70" i="8"/>
  <c r="J70" i="8"/>
  <c r="G71" i="8"/>
  <c r="J71" i="8"/>
  <c r="G72" i="8"/>
  <c r="J72" i="8"/>
  <c r="G73" i="8"/>
  <c r="J73" i="8"/>
  <c r="G74" i="8"/>
  <c r="J74" i="8"/>
  <c r="G75" i="8"/>
  <c r="J75" i="8"/>
  <c r="G76" i="8"/>
  <c r="J76" i="8"/>
  <c r="G77" i="8"/>
  <c r="J77" i="8"/>
  <c r="G78" i="8"/>
  <c r="J78" i="8"/>
  <c r="G79" i="8"/>
  <c r="J79" i="8"/>
  <c r="G80" i="8"/>
  <c r="J80" i="8"/>
  <c r="G81" i="8"/>
  <c r="J81" i="8"/>
  <c r="G82" i="8"/>
  <c r="J82" i="8"/>
  <c r="G83" i="8"/>
  <c r="J83" i="8"/>
  <c r="G84" i="8"/>
  <c r="J84" i="8"/>
  <c r="G85" i="8"/>
  <c r="J85" i="8"/>
  <c r="G86" i="8"/>
  <c r="J86" i="8"/>
  <c r="G87" i="8"/>
  <c r="J87" i="8"/>
  <c r="G88" i="8"/>
  <c r="J88" i="8"/>
  <c r="G89" i="8"/>
  <c r="J89" i="8"/>
  <c r="G90" i="8"/>
  <c r="J90" i="8"/>
  <c r="G91" i="8"/>
  <c r="J91" i="8"/>
  <c r="G92" i="8"/>
  <c r="J92" i="8"/>
  <c r="G93" i="8"/>
  <c r="J93" i="8"/>
  <c r="G94" i="8"/>
  <c r="J94" i="8"/>
  <c r="G95" i="8"/>
  <c r="J95" i="8"/>
  <c r="G96" i="8"/>
  <c r="J96" i="8"/>
  <c r="G97" i="8"/>
  <c r="J97" i="8"/>
  <c r="G98" i="8"/>
  <c r="J98" i="8"/>
  <c r="G99" i="8"/>
  <c r="J99" i="8"/>
  <c r="G100" i="8"/>
  <c r="J100" i="8"/>
  <c r="J13" i="10"/>
  <c r="K13" i="10"/>
  <c r="J14" i="10"/>
  <c r="K14" i="10"/>
  <c r="J15" i="10"/>
  <c r="K15" i="10"/>
  <c r="J16" i="10"/>
  <c r="K16" i="10" s="1"/>
  <c r="J17" i="10"/>
  <c r="K17" i="10"/>
  <c r="J18" i="10"/>
  <c r="K18" i="10"/>
  <c r="J19" i="10"/>
  <c r="K19" i="10" s="1"/>
  <c r="J20" i="10"/>
  <c r="K20" i="10" s="1"/>
  <c r="J21" i="10"/>
  <c r="K21" i="10"/>
  <c r="J22" i="10"/>
  <c r="K22" i="10"/>
  <c r="J23" i="10"/>
  <c r="K23" i="10"/>
  <c r="J24" i="10"/>
  <c r="K24" i="10" s="1"/>
  <c r="J25" i="10"/>
  <c r="K25" i="10"/>
  <c r="J26" i="10"/>
  <c r="K26" i="10"/>
  <c r="J27" i="10"/>
  <c r="K27" i="10" s="1"/>
  <c r="J28" i="10"/>
  <c r="K28" i="10" s="1"/>
  <c r="J29" i="10"/>
  <c r="K29" i="10"/>
  <c r="J30" i="10"/>
  <c r="K30" i="10"/>
  <c r="J31" i="10"/>
  <c r="K31" i="10"/>
  <c r="J32" i="10"/>
  <c r="K32" i="10" s="1"/>
  <c r="J33" i="10"/>
  <c r="K33" i="10"/>
  <c r="J34" i="10"/>
  <c r="K34" i="10"/>
  <c r="J35" i="10"/>
  <c r="K35" i="10" s="1"/>
  <c r="J36" i="10"/>
  <c r="K36" i="10" s="1"/>
  <c r="J37" i="10"/>
  <c r="K37" i="10"/>
  <c r="J38" i="10"/>
  <c r="K38" i="10"/>
  <c r="J39" i="10"/>
  <c r="K39" i="10"/>
  <c r="J40" i="10"/>
  <c r="K40" i="10" s="1"/>
  <c r="J41" i="10"/>
  <c r="K41" i="10"/>
  <c r="J42" i="10"/>
  <c r="K42" i="10"/>
  <c r="J43" i="10"/>
  <c r="K43" i="10" s="1"/>
  <c r="J44" i="10"/>
  <c r="K44" i="10" s="1"/>
  <c r="J45" i="10"/>
  <c r="K45" i="10"/>
  <c r="J46" i="10"/>
  <c r="K46" i="10"/>
  <c r="J47" i="10"/>
  <c r="K47" i="10"/>
  <c r="J48" i="10"/>
  <c r="K48" i="10" s="1"/>
  <c r="J49" i="10"/>
  <c r="K49" i="10"/>
  <c r="J50" i="10"/>
  <c r="K50" i="10"/>
  <c r="J51" i="10"/>
  <c r="K51" i="10" s="1"/>
  <c r="J52" i="10"/>
  <c r="K52" i="10" s="1"/>
  <c r="J53" i="10"/>
  <c r="K53" i="10"/>
  <c r="J54" i="10"/>
  <c r="K54" i="10"/>
  <c r="J55" i="10"/>
  <c r="K55" i="10"/>
  <c r="J56" i="10"/>
  <c r="K56" i="10" s="1"/>
  <c r="J57" i="10"/>
  <c r="K57" i="10"/>
  <c r="J58" i="10"/>
  <c r="K58" i="10"/>
  <c r="J59" i="10"/>
  <c r="K59" i="10" s="1"/>
  <c r="J60" i="10"/>
  <c r="K60" i="10" s="1"/>
  <c r="J61" i="10"/>
  <c r="K61" i="10"/>
  <c r="J62" i="10"/>
  <c r="K62" i="10"/>
  <c r="J63" i="10"/>
  <c r="K63" i="10"/>
  <c r="J64" i="10"/>
  <c r="K64" i="10" s="1"/>
  <c r="J65" i="10"/>
  <c r="K65" i="10"/>
  <c r="J66" i="10"/>
  <c r="K66" i="10"/>
  <c r="J67" i="10"/>
  <c r="K67" i="10" s="1"/>
  <c r="J68" i="10"/>
  <c r="K68" i="10" s="1"/>
  <c r="J69" i="10"/>
  <c r="K69" i="10"/>
  <c r="J70" i="10"/>
  <c r="K70" i="10"/>
  <c r="J71" i="10"/>
  <c r="K71" i="10"/>
  <c r="J72" i="10"/>
  <c r="K72" i="10" s="1"/>
  <c r="J73" i="10"/>
  <c r="K73" i="10"/>
  <c r="J74" i="10"/>
  <c r="K74" i="10"/>
  <c r="J75" i="10"/>
  <c r="K75" i="10" s="1"/>
  <c r="J76" i="10"/>
  <c r="K76" i="10" s="1"/>
  <c r="J77" i="10"/>
  <c r="K77" i="10"/>
  <c r="J78" i="10"/>
  <c r="K78" i="10"/>
  <c r="J79" i="10"/>
  <c r="K79" i="10"/>
  <c r="J80" i="10"/>
  <c r="K80" i="10" s="1"/>
  <c r="J81" i="10"/>
  <c r="K81" i="10"/>
  <c r="J82" i="10"/>
  <c r="K82" i="10"/>
  <c r="J83" i="10"/>
  <c r="K83" i="10" s="1"/>
  <c r="J84" i="10"/>
  <c r="K84" i="10" s="1"/>
  <c r="J85" i="10"/>
  <c r="K85" i="10" s="1"/>
  <c r="J86" i="10"/>
  <c r="K86" i="10"/>
  <c r="J87" i="10"/>
  <c r="K87" i="10" s="1"/>
  <c r="J88" i="10"/>
  <c r="K88" i="10" s="1"/>
  <c r="J89" i="10"/>
  <c r="K89" i="10" s="1"/>
  <c r="J90" i="10"/>
  <c r="K90" i="10"/>
  <c r="J91" i="10"/>
  <c r="K91" i="10" s="1"/>
  <c r="J92" i="10"/>
  <c r="K92" i="10" s="1"/>
  <c r="J93" i="10"/>
  <c r="K93" i="10" s="1"/>
  <c r="J94" i="10"/>
  <c r="K94" i="10"/>
  <c r="J95" i="10"/>
  <c r="K95" i="10" s="1"/>
  <c r="J96" i="10"/>
  <c r="K96" i="10" s="1"/>
  <c r="J97" i="10"/>
  <c r="K97" i="10" s="1"/>
  <c r="J98" i="10"/>
  <c r="K98" i="10"/>
  <c r="J99" i="10"/>
  <c r="K99" i="10" s="1"/>
  <c r="J100" i="10"/>
  <c r="K100" i="10" s="1"/>
  <c r="J101" i="10"/>
  <c r="K101" i="10" s="1"/>
  <c r="J102" i="10"/>
  <c r="K102" i="10"/>
  <c r="J103" i="10"/>
  <c r="K103" i="10" s="1"/>
  <c r="J104" i="10"/>
  <c r="K104" i="10" s="1"/>
  <c r="J105" i="10"/>
  <c r="K105" i="10" s="1"/>
  <c r="J106" i="10"/>
  <c r="K106" i="10"/>
  <c r="J107" i="10"/>
  <c r="K107" i="10" s="1"/>
  <c r="J108" i="10"/>
  <c r="K108" i="10" s="1"/>
  <c r="J109" i="10"/>
  <c r="K109" i="10" s="1"/>
  <c r="J110" i="10"/>
  <c r="K110" i="10"/>
  <c r="J111" i="10"/>
  <c r="K111" i="10" s="1"/>
  <c r="J112" i="10"/>
  <c r="K112" i="10" s="1"/>
  <c r="J113" i="10"/>
  <c r="K113" i="10" s="1"/>
  <c r="J114" i="10"/>
  <c r="K114" i="10"/>
  <c r="J115" i="10"/>
  <c r="K115" i="10" s="1"/>
  <c r="J116" i="10"/>
  <c r="K116" i="10" s="1"/>
  <c r="J117" i="10"/>
  <c r="K117" i="10" s="1"/>
  <c r="J118" i="10"/>
  <c r="K118" i="10"/>
  <c r="J119" i="10"/>
  <c r="K119" i="10" s="1"/>
  <c r="J120" i="10"/>
  <c r="K120" i="10" s="1"/>
  <c r="J121" i="10"/>
  <c r="K121" i="10" s="1"/>
  <c r="J122" i="10"/>
  <c r="K122" i="10"/>
  <c r="J123" i="10"/>
  <c r="K123" i="10" s="1"/>
  <c r="J124" i="10"/>
  <c r="K124" i="10" s="1"/>
  <c r="J125" i="10"/>
  <c r="K125" i="10" s="1"/>
  <c r="J126" i="10"/>
  <c r="K126" i="10"/>
  <c r="J127" i="10"/>
  <c r="K127" i="10" s="1"/>
  <c r="J128" i="10"/>
  <c r="K128" i="10" s="1"/>
  <c r="J129" i="10"/>
  <c r="K129" i="10" s="1"/>
  <c r="J130" i="10"/>
  <c r="K130" i="10"/>
  <c r="J131" i="10"/>
  <c r="K131" i="10" s="1"/>
  <c r="J132" i="10"/>
  <c r="K132" i="10" s="1"/>
  <c r="J133" i="10"/>
  <c r="K133" i="10" s="1"/>
  <c r="J134" i="10"/>
  <c r="K134" i="10"/>
  <c r="J135" i="10"/>
  <c r="K135" i="10" s="1"/>
  <c r="J136" i="10"/>
  <c r="K136" i="10" s="1"/>
  <c r="J137" i="10"/>
  <c r="K137" i="10" s="1"/>
  <c r="J138" i="10"/>
  <c r="K138" i="10"/>
  <c r="J139" i="10"/>
  <c r="K139" i="10" s="1"/>
  <c r="J140" i="10"/>
  <c r="K140" i="10" s="1"/>
  <c r="J141" i="10"/>
  <c r="K141" i="10" s="1"/>
  <c r="J142" i="10"/>
  <c r="K142" i="10"/>
  <c r="J143" i="10"/>
  <c r="K143" i="10" s="1"/>
  <c r="J144" i="10"/>
  <c r="K144" i="10" s="1"/>
  <c r="J145" i="10"/>
  <c r="K145" i="10" s="1"/>
  <c r="J146" i="10"/>
  <c r="K146" i="10"/>
  <c r="J147" i="10"/>
  <c r="K147" i="10" s="1"/>
  <c r="J148" i="10"/>
  <c r="K148" i="10" s="1"/>
  <c r="J149" i="10"/>
  <c r="K149" i="10" s="1"/>
  <c r="J150" i="10"/>
  <c r="K150" i="10"/>
  <c r="J151" i="10"/>
  <c r="K151" i="10" s="1"/>
  <c r="J152" i="10"/>
  <c r="K152" i="10" s="1"/>
  <c r="J153" i="10"/>
  <c r="K153" i="10" s="1"/>
  <c r="J154" i="10"/>
  <c r="K154" i="10"/>
  <c r="J155" i="10"/>
  <c r="K155" i="10" s="1"/>
  <c r="J156" i="10"/>
  <c r="K156" i="10" s="1"/>
  <c r="J157" i="10"/>
  <c r="K157" i="10" s="1"/>
  <c r="J158" i="10"/>
  <c r="K158" i="10"/>
  <c r="J159" i="10"/>
  <c r="K159" i="10" s="1"/>
  <c r="J160" i="10"/>
  <c r="K160" i="10" s="1"/>
  <c r="J161" i="10"/>
  <c r="K161" i="10" s="1"/>
  <c r="J162" i="10"/>
  <c r="K162" i="10"/>
  <c r="J163" i="10"/>
  <c r="K163" i="10" s="1"/>
  <c r="J164" i="10"/>
  <c r="K164" i="10" s="1"/>
  <c r="J165" i="10"/>
  <c r="K165" i="10" s="1"/>
  <c r="J166" i="10"/>
  <c r="K166" i="10"/>
  <c r="J167" i="10"/>
  <c r="K167" i="10" s="1"/>
  <c r="J168" i="10"/>
  <c r="K168" i="10" s="1"/>
  <c r="J169" i="10"/>
  <c r="K169" i="10" s="1"/>
  <c r="J170" i="10"/>
  <c r="K170" i="10"/>
  <c r="J171" i="10"/>
  <c r="K171" i="10" s="1"/>
  <c r="J172" i="10"/>
  <c r="K172" i="10" s="1"/>
  <c r="J173" i="10"/>
  <c r="K173" i="10" s="1"/>
  <c r="J174" i="10"/>
  <c r="K174" i="10"/>
  <c r="J175" i="10"/>
  <c r="K175" i="10" s="1"/>
  <c r="J176" i="10"/>
  <c r="K176" i="10" s="1"/>
  <c r="J177" i="10"/>
  <c r="K177" i="10" s="1"/>
  <c r="J178" i="10"/>
  <c r="K178" i="10"/>
  <c r="J179" i="10"/>
  <c r="K179" i="10" s="1"/>
  <c r="J180" i="10"/>
  <c r="K180" i="10" s="1"/>
  <c r="J181" i="10"/>
  <c r="K181" i="10" s="1"/>
  <c r="J182" i="10"/>
  <c r="K182" i="10"/>
  <c r="J183" i="10"/>
  <c r="K183" i="10" s="1"/>
  <c r="J184" i="10"/>
  <c r="K184" i="10" s="1"/>
  <c r="J185" i="10"/>
  <c r="K185" i="10" s="1"/>
  <c r="J186" i="10"/>
  <c r="K186" i="10"/>
  <c r="J187" i="10"/>
  <c r="K187" i="10" s="1"/>
  <c r="J188" i="10"/>
  <c r="K188" i="10" s="1"/>
  <c r="J189" i="10"/>
  <c r="K189" i="10" s="1"/>
  <c r="J190" i="10"/>
  <c r="K190" i="10"/>
  <c r="J191" i="10"/>
  <c r="K191" i="10" s="1"/>
  <c r="J192" i="10"/>
  <c r="K192" i="10" s="1"/>
  <c r="J193" i="10"/>
  <c r="K193" i="10" s="1"/>
  <c r="J194" i="10"/>
  <c r="K194" i="10"/>
  <c r="J195" i="10"/>
  <c r="K195" i="10" s="1"/>
  <c r="J196" i="10"/>
  <c r="K196" i="10" s="1"/>
  <c r="J197" i="10"/>
  <c r="K197" i="10" s="1"/>
  <c r="J198" i="10"/>
  <c r="K198" i="10"/>
  <c r="J199" i="10"/>
  <c r="K199" i="10" s="1"/>
  <c r="J200" i="10"/>
  <c r="K200" i="10" s="1"/>
  <c r="J201" i="10"/>
  <c r="K201" i="10" s="1"/>
  <c r="J202" i="10"/>
  <c r="K202" i="10"/>
  <c r="J203" i="10"/>
  <c r="K203" i="10" s="1"/>
  <c r="J204" i="10"/>
  <c r="K204" i="10" s="1"/>
  <c r="J205" i="10"/>
  <c r="K205" i="10" s="1"/>
  <c r="J206" i="10"/>
  <c r="K206" i="10"/>
  <c r="J207" i="10"/>
  <c r="K207" i="10" s="1"/>
  <c r="J208" i="10"/>
  <c r="K208" i="10" s="1"/>
  <c r="J209" i="10"/>
  <c r="K209" i="10" s="1"/>
  <c r="J210" i="10"/>
  <c r="K210" i="10"/>
  <c r="J211" i="10"/>
  <c r="K211" i="10" s="1"/>
  <c r="J212" i="10"/>
  <c r="K212" i="10" s="1"/>
  <c r="J213" i="10"/>
  <c r="K213" i="10" s="1"/>
  <c r="J214" i="10"/>
  <c r="K214" i="10"/>
  <c r="J215" i="10"/>
  <c r="K215" i="10" s="1"/>
  <c r="J216" i="10"/>
  <c r="K216" i="10" s="1"/>
  <c r="J217" i="10"/>
  <c r="K217" i="10" s="1"/>
  <c r="J218" i="10"/>
  <c r="K218" i="10"/>
  <c r="J219" i="10"/>
  <c r="K219" i="10" s="1"/>
  <c r="J220" i="10"/>
  <c r="K220" i="10" s="1"/>
  <c r="J221" i="10"/>
  <c r="K221" i="10" s="1"/>
  <c r="J222" i="10"/>
  <c r="K222" i="10"/>
  <c r="J223" i="10"/>
  <c r="K223" i="10" s="1"/>
  <c r="J224" i="10"/>
  <c r="K224" i="10" s="1"/>
  <c r="J225" i="10"/>
  <c r="K225" i="10" s="1"/>
  <c r="J226" i="10"/>
  <c r="K226" i="10"/>
  <c r="J227" i="10"/>
  <c r="K227" i="10" s="1"/>
  <c r="J228" i="10"/>
  <c r="K228" i="10" s="1"/>
  <c r="J229" i="10"/>
  <c r="K229" i="10" s="1"/>
  <c r="J230" i="10"/>
  <c r="K230" i="10"/>
  <c r="J231" i="10"/>
  <c r="K231" i="10" s="1"/>
  <c r="J232" i="10"/>
  <c r="K232" i="10" s="1"/>
  <c r="J233" i="10"/>
  <c r="K233" i="10" s="1"/>
  <c r="J234" i="10"/>
  <c r="K234" i="10"/>
  <c r="J235" i="10"/>
  <c r="K235" i="10" s="1"/>
  <c r="J236" i="10"/>
  <c r="K236" i="10" s="1"/>
  <c r="J237" i="10"/>
  <c r="K237" i="10" s="1"/>
  <c r="J238" i="10"/>
  <c r="K238" i="10"/>
  <c r="J239" i="10"/>
  <c r="K239" i="10" s="1"/>
  <c r="J240" i="10"/>
  <c r="K240" i="10" s="1"/>
  <c r="J241" i="10"/>
  <c r="K241" i="10" s="1"/>
  <c r="J242" i="10"/>
  <c r="K242" i="10"/>
  <c r="J243" i="10"/>
  <c r="K243" i="10" s="1"/>
  <c r="J244" i="10"/>
  <c r="K244" i="10" s="1"/>
  <c r="J245" i="10"/>
  <c r="K245" i="10" s="1"/>
  <c r="J246" i="10"/>
  <c r="K246" i="10"/>
  <c r="J247" i="10"/>
  <c r="K247" i="10" s="1"/>
  <c r="J248" i="10"/>
  <c r="K248" i="10" s="1"/>
  <c r="J249" i="10"/>
  <c r="K249" i="10" s="1"/>
  <c r="J250" i="10"/>
  <c r="K250" i="10"/>
  <c r="J251" i="10"/>
  <c r="K251" i="10" s="1"/>
  <c r="J252" i="10"/>
  <c r="K252" i="10" s="1"/>
  <c r="J253" i="10"/>
  <c r="K253" i="10" s="1"/>
  <c r="J254" i="10"/>
  <c r="K254" i="10"/>
  <c r="J255" i="10"/>
  <c r="K255" i="10" s="1"/>
  <c r="J256" i="10"/>
  <c r="K256" i="10" s="1"/>
  <c r="J257" i="10"/>
  <c r="K257" i="10" s="1"/>
  <c r="J258" i="10"/>
  <c r="K258" i="10"/>
  <c r="J259" i="10"/>
  <c r="K259" i="10" s="1"/>
  <c r="J260" i="10"/>
  <c r="K260" i="10" s="1"/>
  <c r="J261" i="10"/>
  <c r="K261" i="10" s="1"/>
  <c r="J262" i="10"/>
  <c r="K262" i="10"/>
  <c r="J263" i="10"/>
  <c r="K263" i="10" s="1"/>
  <c r="J264" i="10"/>
  <c r="K264" i="10" s="1"/>
  <c r="J265" i="10"/>
  <c r="K265" i="10" s="1"/>
  <c r="J266" i="10"/>
  <c r="K266" i="10"/>
  <c r="J267" i="10"/>
  <c r="K267" i="10" s="1"/>
  <c r="J268" i="10"/>
  <c r="K268" i="10" s="1"/>
  <c r="J269" i="10"/>
  <c r="K269" i="10" s="1"/>
  <c r="J270" i="10"/>
  <c r="K270" i="10"/>
  <c r="J271" i="10"/>
  <c r="K271" i="10" s="1"/>
  <c r="J272" i="10"/>
  <c r="K272" i="10" s="1"/>
  <c r="J273" i="10"/>
  <c r="K273" i="10" s="1"/>
  <c r="J274" i="10"/>
  <c r="K274" i="10"/>
  <c r="J275" i="10"/>
  <c r="K275" i="10" s="1"/>
  <c r="J276" i="10"/>
  <c r="K276" i="10" s="1"/>
  <c r="J277" i="10"/>
  <c r="K277" i="10" s="1"/>
  <c r="J278" i="10"/>
  <c r="K278" i="10"/>
  <c r="J279" i="10"/>
  <c r="K279" i="10" s="1"/>
  <c r="J280" i="10"/>
  <c r="K280" i="10" s="1"/>
  <c r="J281" i="10"/>
  <c r="K281" i="10" s="1"/>
  <c r="J282" i="10"/>
  <c r="K282" i="10"/>
  <c r="J283" i="10"/>
  <c r="K283" i="10" s="1"/>
  <c r="J284" i="10"/>
  <c r="K284" i="10" s="1"/>
  <c r="J285" i="10"/>
  <c r="K285" i="10" s="1"/>
  <c r="J286" i="10"/>
  <c r="K286" i="10"/>
  <c r="J287" i="10"/>
  <c r="K287" i="10" s="1"/>
  <c r="J288" i="10"/>
  <c r="K288" i="10" s="1"/>
  <c r="J289" i="10"/>
  <c r="K289" i="10" s="1"/>
  <c r="J290" i="10"/>
  <c r="K290" i="10"/>
  <c r="J291" i="10"/>
  <c r="K291" i="10" s="1"/>
  <c r="J292" i="10"/>
  <c r="K292" i="10" s="1"/>
  <c r="J293" i="10"/>
  <c r="K293" i="10" s="1"/>
  <c r="J294" i="10"/>
  <c r="K294" i="10"/>
  <c r="J295" i="10"/>
  <c r="K295" i="10" s="1"/>
  <c r="J296" i="10"/>
  <c r="K296" i="10" s="1"/>
  <c r="J297" i="10"/>
  <c r="K297" i="10" s="1"/>
  <c r="J298" i="10"/>
  <c r="K298" i="10"/>
  <c r="J299" i="10"/>
  <c r="K299" i="10" s="1"/>
  <c r="J300" i="10"/>
  <c r="K300" i="10" s="1"/>
  <c r="J301" i="10"/>
  <c r="K301" i="10" s="1"/>
  <c r="J302" i="10"/>
  <c r="K302" i="10"/>
  <c r="J303" i="10"/>
  <c r="K303" i="10" s="1"/>
  <c r="J304" i="10"/>
  <c r="K304" i="10" s="1"/>
  <c r="J305" i="10"/>
  <c r="K305" i="10" s="1"/>
  <c r="J306" i="10"/>
  <c r="K306" i="10"/>
  <c r="J307" i="10"/>
  <c r="K307" i="10" s="1"/>
  <c r="J308" i="10"/>
  <c r="K308" i="10" s="1"/>
  <c r="J309" i="10"/>
  <c r="K309" i="10" s="1"/>
  <c r="J310" i="10"/>
  <c r="K310" i="10"/>
  <c r="J311" i="10"/>
  <c r="K311" i="10" s="1"/>
  <c r="J312" i="10"/>
  <c r="K312" i="10" s="1"/>
  <c r="J313" i="10"/>
  <c r="K313" i="10" s="1"/>
  <c r="J314" i="10"/>
  <c r="K314" i="10"/>
  <c r="J315" i="10"/>
  <c r="K315" i="10" s="1"/>
  <c r="J316" i="10"/>
  <c r="K316" i="10" s="1"/>
  <c r="J317" i="10"/>
  <c r="K317" i="10" s="1"/>
  <c r="J318" i="10"/>
  <c r="K318" i="10"/>
  <c r="J319" i="10"/>
  <c r="K319" i="10" s="1"/>
  <c r="J320" i="10"/>
  <c r="K320" i="10" s="1"/>
  <c r="J321" i="10"/>
  <c r="K321" i="10" s="1"/>
  <c r="J322" i="10"/>
  <c r="K322" i="10"/>
  <c r="J323" i="10"/>
  <c r="K323" i="10" s="1"/>
  <c r="J324" i="10"/>
  <c r="K324" i="10" s="1"/>
  <c r="J325" i="10"/>
  <c r="K325" i="10" s="1"/>
  <c r="J326" i="10"/>
  <c r="K326" i="10"/>
  <c r="J327" i="10"/>
  <c r="K327" i="10" s="1"/>
  <c r="J328" i="10"/>
  <c r="K328" i="10" s="1"/>
  <c r="J329" i="10"/>
  <c r="K329" i="10" s="1"/>
  <c r="J330" i="10"/>
  <c r="K330" i="10"/>
  <c r="J331" i="10"/>
  <c r="K331" i="10" s="1"/>
  <c r="J332" i="10"/>
  <c r="K332" i="10" s="1"/>
  <c r="J333" i="10"/>
  <c r="K333" i="10" s="1"/>
  <c r="J334" i="10"/>
  <c r="K334" i="10"/>
  <c r="J335" i="10"/>
  <c r="K335" i="10" s="1"/>
  <c r="J336" i="10"/>
  <c r="K336" i="10" s="1"/>
  <c r="J337" i="10"/>
  <c r="K337" i="10" s="1"/>
  <c r="J338" i="10"/>
  <c r="K338" i="10"/>
  <c r="J339" i="10"/>
  <c r="K339" i="10" s="1"/>
  <c r="J340" i="10"/>
  <c r="K340" i="10" s="1"/>
  <c r="J341" i="10"/>
  <c r="K341" i="10" s="1"/>
  <c r="J342" i="10"/>
  <c r="K342" i="10"/>
  <c r="J343" i="10"/>
  <c r="K343" i="10" s="1"/>
  <c r="J344" i="10"/>
  <c r="K344" i="10" s="1"/>
  <c r="J345" i="10"/>
  <c r="K345" i="10" s="1"/>
  <c r="J346" i="10"/>
  <c r="K346" i="10"/>
  <c r="J347" i="10"/>
  <c r="K347" i="10" s="1"/>
  <c r="J348" i="10"/>
  <c r="K348" i="10" s="1"/>
  <c r="J349" i="10"/>
  <c r="K349" i="10" s="1"/>
  <c r="J350" i="10"/>
  <c r="K350" i="10"/>
  <c r="J351" i="10"/>
  <c r="K351" i="10" s="1"/>
  <c r="J352" i="10"/>
  <c r="K352" i="10" s="1"/>
  <c r="J353" i="10"/>
  <c r="K353" i="10" s="1"/>
  <c r="J354" i="10"/>
  <c r="K354" i="10"/>
  <c r="J355" i="10"/>
  <c r="K355" i="10" s="1"/>
  <c r="J356" i="10"/>
  <c r="K356" i="10"/>
  <c r="J357" i="10"/>
  <c r="K357" i="10" s="1"/>
  <c r="J358" i="10"/>
  <c r="K358" i="10"/>
  <c r="J359" i="10"/>
  <c r="K359" i="10"/>
  <c r="J360" i="10"/>
  <c r="K360" i="10" s="1"/>
  <c r="J361" i="10"/>
  <c r="K361" i="10" s="1"/>
  <c r="J362" i="10"/>
  <c r="K362" i="10"/>
  <c r="J363" i="10"/>
  <c r="K363" i="10" s="1"/>
  <c r="J364" i="10"/>
  <c r="K364" i="10"/>
  <c r="J365" i="10"/>
  <c r="K365" i="10" s="1"/>
  <c r="J366" i="10"/>
  <c r="K366" i="10"/>
  <c r="J367" i="10"/>
  <c r="K367" i="10"/>
  <c r="J368" i="10"/>
  <c r="K368" i="10" s="1"/>
  <c r="J369" i="10"/>
  <c r="K369" i="10" s="1"/>
  <c r="J370" i="10"/>
  <c r="K370" i="10"/>
  <c r="J371" i="10"/>
  <c r="K371" i="10" s="1"/>
  <c r="J372" i="10"/>
  <c r="K372" i="10"/>
  <c r="J373" i="10"/>
  <c r="K373" i="10" s="1"/>
  <c r="J374" i="10"/>
  <c r="K374" i="10"/>
  <c r="J375" i="10"/>
  <c r="K375" i="10"/>
  <c r="J376" i="10"/>
  <c r="K376" i="10" s="1"/>
  <c r="J377" i="10"/>
  <c r="K377" i="10" s="1"/>
  <c r="J378" i="10"/>
  <c r="K378" i="10"/>
  <c r="J379" i="10"/>
  <c r="K379" i="10" s="1"/>
  <c r="J380" i="10"/>
  <c r="K380" i="10"/>
  <c r="J381" i="10"/>
  <c r="K381" i="10" s="1"/>
  <c r="J382" i="10"/>
  <c r="K382" i="10"/>
  <c r="J383" i="10"/>
  <c r="K383" i="10"/>
  <c r="J384" i="10"/>
  <c r="K384" i="10" s="1"/>
  <c r="J385" i="10"/>
  <c r="K385" i="10" s="1"/>
  <c r="J386" i="10"/>
  <c r="K386" i="10"/>
  <c r="J387" i="10"/>
  <c r="K387" i="10" s="1"/>
  <c r="J388" i="10"/>
  <c r="K388" i="10"/>
  <c r="J389" i="10"/>
  <c r="K389" i="10" s="1"/>
  <c r="J390" i="10"/>
  <c r="K390" i="10"/>
  <c r="J391" i="10"/>
  <c r="K391" i="10"/>
  <c r="J392" i="10"/>
  <c r="K392" i="10" s="1"/>
  <c r="J393" i="10"/>
  <c r="K393" i="10" s="1"/>
  <c r="J394" i="10"/>
  <c r="K394" i="10"/>
  <c r="J395" i="10"/>
  <c r="K395" i="10" s="1"/>
  <c r="J396" i="10"/>
  <c r="K396" i="10"/>
  <c r="J397" i="10"/>
  <c r="K397" i="10" s="1"/>
  <c r="I13" i="11"/>
  <c r="J13" i="11"/>
  <c r="I14" i="11"/>
  <c r="J14" i="11"/>
  <c r="I15" i="11"/>
  <c r="J15" i="11"/>
  <c r="I16" i="11"/>
  <c r="J16" i="11"/>
  <c r="I17" i="11"/>
  <c r="J17" i="11"/>
  <c r="I18" i="11"/>
  <c r="J18" i="11"/>
  <c r="I19" i="11"/>
  <c r="J19" i="11"/>
  <c r="I20" i="11"/>
  <c r="J20" i="11"/>
  <c r="I21" i="11"/>
  <c r="J21" i="11"/>
  <c r="I22" i="11"/>
  <c r="J22" i="11"/>
  <c r="I23" i="11"/>
  <c r="J23" i="11"/>
  <c r="I24" i="11"/>
  <c r="J24" i="11"/>
  <c r="I25" i="11"/>
  <c r="J25" i="11"/>
  <c r="I26" i="11"/>
  <c r="J26" i="11"/>
  <c r="I27" i="11"/>
  <c r="J27" i="11"/>
  <c r="I28" i="11"/>
  <c r="J28" i="11"/>
  <c r="I29" i="11"/>
  <c r="J29" i="11"/>
  <c r="I30" i="11"/>
  <c r="J30" i="11"/>
  <c r="I31" i="11"/>
  <c r="J31" i="11"/>
  <c r="I32" i="11"/>
  <c r="J32" i="11"/>
  <c r="I33" i="11"/>
  <c r="J33" i="11"/>
  <c r="I34" i="11"/>
  <c r="J34" i="11"/>
  <c r="I35" i="11"/>
  <c r="J35" i="11"/>
  <c r="I36" i="11"/>
  <c r="J36" i="11"/>
  <c r="I37" i="11"/>
  <c r="J37" i="11"/>
  <c r="I38" i="11"/>
  <c r="J38" i="11"/>
  <c r="I39" i="11"/>
  <c r="J39" i="11"/>
  <c r="I40" i="11"/>
  <c r="J40" i="11"/>
  <c r="I41" i="11"/>
  <c r="J41" i="11"/>
  <c r="I42" i="11"/>
  <c r="J42" i="11"/>
  <c r="I43" i="11"/>
  <c r="J43" i="11"/>
  <c r="I44" i="11"/>
  <c r="J44" i="11"/>
  <c r="I45" i="11"/>
  <c r="J45" i="11"/>
  <c r="I46" i="11"/>
  <c r="J46" i="11"/>
  <c r="I47" i="11"/>
  <c r="J47" i="11"/>
  <c r="I48" i="11"/>
  <c r="J48" i="11"/>
  <c r="I49" i="11"/>
  <c r="J49" i="11"/>
  <c r="I50" i="11"/>
  <c r="J50" i="11"/>
  <c r="I51" i="11"/>
  <c r="J51" i="11"/>
  <c r="I52" i="11"/>
  <c r="J52" i="11"/>
  <c r="I53" i="11"/>
  <c r="J53" i="11"/>
  <c r="I54" i="11"/>
  <c r="J54" i="11"/>
  <c r="I55" i="11"/>
  <c r="J55" i="11"/>
  <c r="I56" i="11"/>
  <c r="J56" i="11"/>
  <c r="I57" i="11"/>
  <c r="J57" i="11"/>
  <c r="I58" i="11"/>
  <c r="J58" i="11"/>
  <c r="I59" i="11"/>
  <c r="J59" i="11"/>
  <c r="I60" i="11"/>
  <c r="J60" i="11"/>
  <c r="I61" i="11"/>
  <c r="J61" i="11"/>
  <c r="I62" i="11"/>
  <c r="J62" i="11"/>
  <c r="I63" i="11"/>
  <c r="J63" i="11"/>
  <c r="I64" i="11"/>
  <c r="J64" i="11"/>
  <c r="I65" i="11"/>
  <c r="J65" i="11"/>
  <c r="I66" i="11"/>
  <c r="J66" i="11"/>
  <c r="I67" i="11"/>
  <c r="J67" i="11"/>
  <c r="I68" i="11"/>
  <c r="J68" i="11"/>
  <c r="I69" i="11"/>
  <c r="J69" i="11"/>
  <c r="I70" i="11"/>
  <c r="J70" i="11"/>
  <c r="I71" i="11"/>
  <c r="J71" i="11"/>
  <c r="I72" i="11"/>
  <c r="J72" i="11"/>
  <c r="I73" i="11"/>
  <c r="J73" i="11"/>
  <c r="I74" i="11"/>
  <c r="J74" i="11"/>
  <c r="I75" i="11"/>
  <c r="J75" i="11"/>
  <c r="I76" i="11"/>
  <c r="J76" i="11"/>
  <c r="I77" i="11"/>
  <c r="J77" i="11"/>
  <c r="I78" i="11"/>
  <c r="J78" i="11"/>
  <c r="I79" i="11"/>
  <c r="J79" i="11"/>
  <c r="I80" i="11"/>
  <c r="J80" i="11"/>
  <c r="I81" i="11"/>
  <c r="J81" i="11"/>
  <c r="I82" i="11"/>
  <c r="J82" i="11"/>
  <c r="I83" i="11"/>
  <c r="J83" i="11"/>
  <c r="I84" i="11"/>
  <c r="J84" i="11"/>
  <c r="I85" i="11"/>
  <c r="J85" i="11"/>
  <c r="I86" i="11"/>
  <c r="J86" i="11"/>
  <c r="I87" i="11"/>
  <c r="J87" i="11"/>
  <c r="I88" i="11"/>
  <c r="J88" i="11"/>
  <c r="I89" i="11"/>
  <c r="J89" i="11"/>
  <c r="I90" i="11"/>
  <c r="J90" i="11"/>
  <c r="I91" i="11"/>
  <c r="J91" i="11"/>
  <c r="I92" i="11"/>
  <c r="J92" i="11"/>
  <c r="I93" i="11"/>
  <c r="J93" i="11"/>
  <c r="I94" i="11"/>
  <c r="J94" i="11"/>
  <c r="I95" i="11"/>
  <c r="J95" i="11"/>
  <c r="I96" i="11"/>
  <c r="J96" i="11"/>
  <c r="I97" i="11"/>
  <c r="J97" i="11"/>
  <c r="I98" i="11"/>
  <c r="J98" i="11"/>
  <c r="I99" i="11"/>
  <c r="J99" i="11"/>
  <c r="I100" i="11"/>
  <c r="J100" i="11"/>
  <c r="I101" i="11"/>
  <c r="J101" i="11"/>
  <c r="I102" i="11"/>
  <c r="J102" i="11"/>
  <c r="I103" i="11"/>
  <c r="J103" i="11"/>
  <c r="I104" i="11"/>
  <c r="J104" i="11"/>
  <c r="I105" i="11"/>
  <c r="J105" i="11"/>
  <c r="I106" i="11"/>
  <c r="J106" i="11"/>
  <c r="I107" i="11"/>
  <c r="J107" i="11"/>
  <c r="I108" i="11"/>
  <c r="J108" i="11"/>
  <c r="I109" i="11"/>
  <c r="J109" i="11"/>
  <c r="I110" i="11"/>
  <c r="J110" i="11"/>
  <c r="I111" i="11"/>
  <c r="J111" i="11"/>
  <c r="J12" i="11"/>
  <c r="I12" i="11"/>
  <c r="J12" i="10"/>
  <c r="K12" i="10" s="1"/>
  <c r="G12" i="8"/>
  <c r="I12" i="7"/>
  <c r="AD18" i="13"/>
  <c r="AD17" i="13"/>
  <c r="AD16" i="13"/>
  <c r="AD13" i="13"/>
  <c r="AD12" i="13"/>
  <c r="AD11" i="13"/>
  <c r="N7" i="11" l="1"/>
  <c r="N6" i="11"/>
  <c r="N5" i="11"/>
  <c r="N3" i="11"/>
  <c r="N2" i="11"/>
  <c r="P7" i="10"/>
  <c r="P6" i="10"/>
  <c r="P5" i="10"/>
  <c r="P3" i="10"/>
  <c r="P2" i="10"/>
  <c r="P7" i="9"/>
  <c r="P6" i="9"/>
  <c r="P5" i="9"/>
  <c r="P3" i="9"/>
  <c r="P2" i="9"/>
  <c r="L7" i="8"/>
  <c r="L6" i="8"/>
  <c r="L5" i="8"/>
  <c r="L3" i="8"/>
  <c r="L2" i="8"/>
  <c r="N7" i="7"/>
  <c r="N6" i="7"/>
  <c r="N5" i="7"/>
  <c r="N3" i="7"/>
  <c r="N2" i="7"/>
  <c r="D100" i="12"/>
  <c r="C100" i="12"/>
  <c r="B100" i="12"/>
  <c r="A100" i="12"/>
  <c r="D99" i="12"/>
  <c r="C99" i="12"/>
  <c r="B99" i="12"/>
  <c r="A99" i="12"/>
  <c r="D98" i="12"/>
  <c r="C98" i="12"/>
  <c r="B98" i="12"/>
  <c r="A98" i="12"/>
  <c r="D97" i="12"/>
  <c r="C97" i="12"/>
  <c r="B97" i="12"/>
  <c r="A97" i="12"/>
  <c r="D96" i="12"/>
  <c r="C96" i="12"/>
  <c r="B96" i="12"/>
  <c r="A96" i="12"/>
  <c r="D95" i="12"/>
  <c r="C95" i="12"/>
  <c r="B95" i="12"/>
  <c r="A95" i="12"/>
  <c r="D94" i="12"/>
  <c r="C94" i="12"/>
  <c r="B94" i="12"/>
  <c r="A94" i="12"/>
  <c r="D93" i="12"/>
  <c r="C93" i="12"/>
  <c r="B93" i="12"/>
  <c r="A93" i="12"/>
  <c r="D92" i="12"/>
  <c r="C92" i="12"/>
  <c r="B92" i="12"/>
  <c r="A92" i="12"/>
  <c r="D91" i="12"/>
  <c r="C91" i="12"/>
  <c r="B91" i="12"/>
  <c r="A91" i="12"/>
  <c r="D90" i="12"/>
  <c r="C90" i="12"/>
  <c r="B90" i="12"/>
  <c r="A90" i="12"/>
  <c r="D89" i="12"/>
  <c r="C89" i="12"/>
  <c r="B89" i="12"/>
  <c r="A89" i="12"/>
  <c r="D88" i="12"/>
  <c r="C88" i="12"/>
  <c r="B88" i="12"/>
  <c r="A88" i="12"/>
  <c r="D87" i="12"/>
  <c r="C87" i="12"/>
  <c r="B87" i="12"/>
  <c r="A87" i="12"/>
  <c r="D86" i="12"/>
  <c r="C86" i="12"/>
  <c r="B86" i="12"/>
  <c r="A86" i="12"/>
  <c r="D85" i="12"/>
  <c r="C85" i="12"/>
  <c r="B85" i="12"/>
  <c r="A85" i="12"/>
  <c r="D84" i="12"/>
  <c r="C84" i="12"/>
  <c r="B84" i="12"/>
  <c r="A84" i="12"/>
  <c r="D83" i="12"/>
  <c r="C83" i="12"/>
  <c r="B83" i="12"/>
  <c r="A83" i="12"/>
  <c r="D82" i="12"/>
  <c r="C82" i="12"/>
  <c r="B82" i="12"/>
  <c r="A82" i="12"/>
  <c r="D81" i="12"/>
  <c r="C81" i="12"/>
  <c r="B81" i="12"/>
  <c r="A81" i="12"/>
  <c r="D80" i="12"/>
  <c r="C80" i="12"/>
  <c r="B80" i="12"/>
  <c r="A80" i="12"/>
  <c r="D79" i="12"/>
  <c r="C79" i="12"/>
  <c r="B79" i="12"/>
  <c r="A79" i="12"/>
  <c r="D78" i="12"/>
  <c r="C78" i="12"/>
  <c r="B78" i="12"/>
  <c r="A78" i="12"/>
  <c r="D77" i="12"/>
  <c r="C77" i="12"/>
  <c r="B77" i="12"/>
  <c r="A77" i="12"/>
  <c r="D76" i="12"/>
  <c r="C76" i="12"/>
  <c r="B76" i="12"/>
  <c r="A76" i="12"/>
  <c r="D75" i="12"/>
  <c r="C75" i="12"/>
  <c r="B75" i="12"/>
  <c r="A75" i="12"/>
  <c r="D74" i="12"/>
  <c r="C74" i="12"/>
  <c r="B74" i="12"/>
  <c r="A74" i="12"/>
  <c r="D73" i="12"/>
  <c r="C73" i="12"/>
  <c r="B73" i="12"/>
  <c r="A73" i="12"/>
  <c r="D72" i="12"/>
  <c r="C72" i="12"/>
  <c r="B72" i="12"/>
  <c r="A72" i="12"/>
  <c r="D71" i="12"/>
  <c r="C71" i="12"/>
  <c r="B71" i="12"/>
  <c r="A71" i="12"/>
  <c r="D70" i="12"/>
  <c r="C70" i="12"/>
  <c r="B70" i="12"/>
  <c r="A70" i="12"/>
  <c r="D69" i="12"/>
  <c r="C69" i="12"/>
  <c r="B69" i="12"/>
  <c r="A69" i="12"/>
  <c r="D68" i="12"/>
  <c r="C68" i="12"/>
  <c r="B68" i="12"/>
  <c r="A68" i="12"/>
  <c r="D67" i="12"/>
  <c r="C67" i="12"/>
  <c r="B67" i="12"/>
  <c r="A67" i="12"/>
  <c r="D66" i="12"/>
  <c r="C66" i="12"/>
  <c r="B66" i="12"/>
  <c r="A66" i="12"/>
  <c r="D65" i="12"/>
  <c r="C65" i="12"/>
  <c r="B65" i="12"/>
  <c r="A65" i="12"/>
  <c r="D64" i="12"/>
  <c r="C64" i="12"/>
  <c r="B64" i="12"/>
  <c r="A64" i="12"/>
  <c r="D63" i="12"/>
  <c r="C63" i="12"/>
  <c r="B63" i="12"/>
  <c r="A63" i="12"/>
  <c r="D62" i="12"/>
  <c r="C62" i="12"/>
  <c r="B62" i="12"/>
  <c r="A62" i="12"/>
  <c r="D61" i="12"/>
  <c r="C61" i="12"/>
  <c r="B61" i="12"/>
  <c r="A61" i="12"/>
  <c r="D60" i="12"/>
  <c r="C60" i="12"/>
  <c r="B60" i="12"/>
  <c r="A60" i="12"/>
  <c r="D59" i="12"/>
  <c r="C59" i="12"/>
  <c r="B59" i="12"/>
  <c r="A59" i="12"/>
  <c r="D58" i="12"/>
  <c r="C58" i="12"/>
  <c r="B58" i="12"/>
  <c r="A58" i="12"/>
  <c r="D57" i="12"/>
  <c r="C57" i="12"/>
  <c r="B57" i="12"/>
  <c r="A57" i="12"/>
  <c r="D56" i="12"/>
  <c r="C56" i="12"/>
  <c r="B56" i="12"/>
  <c r="A56" i="12"/>
  <c r="D55" i="12"/>
  <c r="C55" i="12"/>
  <c r="B55" i="12"/>
  <c r="A55" i="12"/>
  <c r="D54" i="12"/>
  <c r="C54" i="12"/>
  <c r="B54" i="12"/>
  <c r="A54" i="12"/>
  <c r="D53" i="12"/>
  <c r="C53" i="12"/>
  <c r="B53" i="12"/>
  <c r="A53" i="12"/>
  <c r="D52" i="12"/>
  <c r="C52" i="12"/>
  <c r="B52" i="12"/>
  <c r="A52" i="12"/>
  <c r="D51" i="12"/>
  <c r="C51" i="12"/>
  <c r="B51" i="12"/>
  <c r="A51" i="12"/>
  <c r="D50" i="12"/>
  <c r="C50" i="12"/>
  <c r="B50" i="12"/>
  <c r="A50" i="12"/>
  <c r="D49" i="12"/>
  <c r="C49" i="12"/>
  <c r="B49" i="12"/>
  <c r="A49" i="12"/>
  <c r="D48" i="12"/>
  <c r="C48" i="12"/>
  <c r="B48" i="12"/>
  <c r="A48" i="12"/>
  <c r="D47" i="12"/>
  <c r="C47" i="12"/>
  <c r="B47" i="12"/>
  <c r="A47" i="12"/>
  <c r="D46" i="12"/>
  <c r="C46" i="12"/>
  <c r="B46" i="12"/>
  <c r="A46" i="12"/>
  <c r="D45" i="12"/>
  <c r="C45" i="12"/>
  <c r="B45" i="12"/>
  <c r="A45" i="12"/>
  <c r="D44" i="12"/>
  <c r="C44" i="12"/>
  <c r="B44" i="12"/>
  <c r="A44" i="12"/>
  <c r="D43" i="12"/>
  <c r="C43" i="12"/>
  <c r="B43" i="12"/>
  <c r="A43" i="12"/>
  <c r="D42" i="12"/>
  <c r="C42" i="12"/>
  <c r="B42" i="12"/>
  <c r="A42" i="12"/>
  <c r="D41" i="12"/>
  <c r="C41" i="12"/>
  <c r="B41" i="12"/>
  <c r="A41" i="12"/>
  <c r="D40" i="12"/>
  <c r="C40" i="12"/>
  <c r="B40" i="12"/>
  <c r="A40" i="12"/>
  <c r="D39" i="12"/>
  <c r="C39" i="12"/>
  <c r="B39" i="12"/>
  <c r="A39" i="12"/>
  <c r="D38" i="12"/>
  <c r="C38" i="12"/>
  <c r="B38" i="12"/>
  <c r="A38" i="12"/>
  <c r="D37" i="12"/>
  <c r="C37" i="12"/>
  <c r="B37" i="12"/>
  <c r="A37" i="12"/>
  <c r="D36" i="12"/>
  <c r="C36" i="12"/>
  <c r="B36" i="12"/>
  <c r="A36" i="12"/>
  <c r="D35" i="12"/>
  <c r="C35" i="12"/>
  <c r="B35" i="12"/>
  <c r="A35" i="12"/>
  <c r="D34" i="12"/>
  <c r="C34" i="12"/>
  <c r="B34" i="12"/>
  <c r="A34" i="12"/>
  <c r="D33" i="12"/>
  <c r="C33" i="12"/>
  <c r="B33" i="12"/>
  <c r="A33" i="12"/>
  <c r="D32" i="12"/>
  <c r="C32" i="12"/>
  <c r="B32" i="12"/>
  <c r="A32" i="12"/>
  <c r="D31" i="12"/>
  <c r="C31" i="12"/>
  <c r="B31" i="12"/>
  <c r="A31" i="12"/>
  <c r="I397" i="10"/>
  <c r="H397" i="10"/>
  <c r="O397" i="10" s="1"/>
  <c r="I396" i="10"/>
  <c r="H396" i="10"/>
  <c r="O396" i="10" s="1"/>
  <c r="I395" i="10"/>
  <c r="H395" i="10"/>
  <c r="O395" i="10" s="1"/>
  <c r="I394" i="10"/>
  <c r="H394" i="10"/>
  <c r="O394" i="10" s="1"/>
  <c r="I393" i="10"/>
  <c r="H393" i="10"/>
  <c r="O393" i="10" s="1"/>
  <c r="I392" i="10"/>
  <c r="H392" i="10"/>
  <c r="O392" i="10" s="1"/>
  <c r="I391" i="10"/>
  <c r="H391" i="10"/>
  <c r="O391" i="10" s="1"/>
  <c r="I390" i="10"/>
  <c r="H390" i="10"/>
  <c r="O390" i="10" s="1"/>
  <c r="I389" i="10"/>
  <c r="H389" i="10"/>
  <c r="O389" i="10" s="1"/>
  <c r="J12" i="8" l="1"/>
  <c r="H12" i="3"/>
</calcChain>
</file>

<file path=xl/sharedStrings.xml><?xml version="1.0" encoding="utf-8"?>
<sst xmlns="http://schemas.openxmlformats.org/spreadsheetml/2006/main" count="216" uniqueCount="76">
  <si>
    <t>A</t>
  </si>
  <si>
    <t>B</t>
  </si>
  <si>
    <t>L</t>
  </si>
  <si>
    <t>j</t>
  </si>
  <si>
    <t>k</t>
  </si>
  <si>
    <t>C</t>
  </si>
  <si>
    <t>ß</t>
  </si>
  <si>
    <t>R</t>
  </si>
  <si>
    <t>L1</t>
  </si>
  <si>
    <t>L2</t>
  </si>
  <si>
    <t xml:space="preserve"> </t>
  </si>
  <si>
    <t>E</t>
  </si>
  <si>
    <t>D</t>
  </si>
  <si>
    <t>l</t>
  </si>
  <si>
    <t>F</t>
  </si>
  <si>
    <t>VL-01</t>
  </si>
  <si>
    <t>VL-07</t>
  </si>
  <si>
    <t>VL-02</t>
  </si>
  <si>
    <t>VL-10</t>
  </si>
  <si>
    <t>VL-03</t>
  </si>
  <si>
    <t>VL-05</t>
  </si>
  <si>
    <t>VL-08</t>
  </si>
  <si>
    <t>e-mail</t>
  </si>
  <si>
    <t>7300 Komló-Mecsekjánosi 2665/1 hrsz.</t>
  </si>
  <si>
    <t>ajanlat@fqplusz.hu</t>
  </si>
  <si>
    <t>FQ Plusz Kft.</t>
  </si>
  <si>
    <t>Min.</t>
  </si>
  <si>
    <t>Max.</t>
  </si>
  <si>
    <t>Lv</t>
  </si>
  <si>
    <t>1+m</t>
  </si>
  <si>
    <t>"B"</t>
  </si>
  <si>
    <t>TÜZES</t>
  </si>
  <si>
    <t>Customer ID</t>
  </si>
  <si>
    <t>Product Designation</t>
  </si>
  <si>
    <t xml:space="preserve"> Sizes</t>
  </si>
  <si>
    <t>Notes</t>
  </si>
  <si>
    <t>Quantity</t>
  </si>
  <si>
    <t>DUCT</t>
  </si>
  <si>
    <t>CUSTOMER</t>
  </si>
  <si>
    <t>PROJECT</t>
  </si>
  <si>
    <t>WORK NUMBER</t>
  </si>
  <si>
    <t>MANUFACTURER</t>
  </si>
  <si>
    <t>DEADLINE</t>
  </si>
  <si>
    <t>MEZ frame size</t>
  </si>
  <si>
    <t>PCS</t>
  </si>
  <si>
    <t>Thickness</t>
  </si>
  <si>
    <t>NOTES</t>
  </si>
  <si>
    <t>BEND (ELBOW)</t>
  </si>
  <si>
    <t>AIRTIGHTNESS</t>
  </si>
  <si>
    <t>Leg length</t>
  </si>
  <si>
    <t>BEND</t>
  </si>
  <si>
    <t>S-BEND</t>
  </si>
  <si>
    <t>T-PIECE</t>
  </si>
  <si>
    <t>TYPE</t>
  </si>
  <si>
    <t>TYPE 1</t>
  </si>
  <si>
    <t>TYPE 2</t>
  </si>
  <si>
    <t>TAPER</t>
  </si>
  <si>
    <t>RECT-TO-ROUND TRANSITION</t>
  </si>
  <si>
    <t>phone</t>
  </si>
  <si>
    <t>(company name)</t>
  </si>
  <si>
    <t>contact person</t>
  </si>
  <si>
    <t>THE COSTUMER'S DETAILS</t>
  </si>
  <si>
    <t>(project name)</t>
  </si>
  <si>
    <t>delivery address</t>
  </si>
  <si>
    <t>B class</t>
  </si>
  <si>
    <t>Fireprotect</t>
  </si>
  <si>
    <t>Stainless steel</t>
  </si>
  <si>
    <t>Steel</t>
  </si>
  <si>
    <t>C class</t>
  </si>
  <si>
    <t>PACKING</t>
  </si>
  <si>
    <t>address</t>
  </si>
  <si>
    <t>+36-72/581-375</t>
  </si>
  <si>
    <t>(FQ Plusz identifier)</t>
  </si>
  <si>
    <t>Ver.:</t>
  </si>
  <si>
    <t>Select</t>
  </si>
  <si>
    <t>1.5.1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</si>
</sst>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F_t_-;\-* #,##0.00\ _F_t_-;_-* &quot;-&quot;??\ _F_t_-;_-@_-"/>
    <numFmt numFmtId="165" formatCode="#,##0.00\ &quot;Ft&quot;"/>
  </numFmts>
  <fonts count="38" x14ac:knownFonts="1">
    <font>
      <sz val="10"/>
      <name val="Arial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sz val="14"/>
      <name val="Arial"/>
      <family val="2"/>
      <charset val="238"/>
    </font>
    <font>
      <sz val="12"/>
      <name val="Arial"/>
      <family val="2"/>
      <charset val="238"/>
    </font>
    <font>
      <sz val="12"/>
      <name val="Arial"/>
      <family val="2"/>
      <charset val="238"/>
    </font>
    <font>
      <sz val="11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0"/>
      <name val="Arial CE"/>
      <family val="2"/>
      <charset val="238"/>
    </font>
    <font>
      <sz val="18"/>
      <name val="Wingdings 2"/>
      <family val="1"/>
      <charset val="2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indexed="10"/>
      <name val="Arial"/>
      <family val="2"/>
      <charset val="238"/>
    </font>
    <font>
      <sz val="11"/>
      <name val="Arial"/>
      <family val="2"/>
    </font>
    <font>
      <sz val="14"/>
      <name val="Arial"/>
      <family val="2"/>
    </font>
    <font>
      <sz val="9"/>
      <name val="Arial"/>
      <family val="2"/>
      <charset val="238"/>
    </font>
    <font>
      <sz val="10"/>
      <color indexed="10"/>
      <name val="Arial"/>
      <family val="2"/>
      <charset val="238"/>
    </font>
    <font>
      <u/>
      <sz val="10"/>
      <color theme="10"/>
      <name val="Arial"/>
      <family val="2"/>
      <charset val="238"/>
    </font>
    <font>
      <i/>
      <sz val="8"/>
      <name val="Arial"/>
      <family val="2"/>
      <charset val="238"/>
    </font>
    <font>
      <i/>
      <sz val="10"/>
      <name val="Arial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4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7" borderId="1" applyNumberFormat="0" applyAlignment="0" applyProtection="0"/>
    <xf numFmtId="0" fontId="5" fillId="0" borderId="0" applyNumberFormat="0" applyFill="0" applyBorder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16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6" applyNumberFormat="0" applyFill="0" applyAlignment="0" applyProtection="0"/>
    <xf numFmtId="0" fontId="1" fillId="17" borderId="7" applyNumberFormat="0" applyFont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1" borderId="0" applyNumberFormat="0" applyBorder="0" applyAlignment="0" applyProtection="0"/>
    <xf numFmtId="0" fontId="12" fillId="4" borderId="0" applyNumberFormat="0" applyBorder="0" applyAlignment="0" applyProtection="0"/>
    <xf numFmtId="0" fontId="13" fillId="22" borderId="8" applyNumberFormat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23" borderId="0" applyNumberFormat="0" applyBorder="0" applyAlignment="0" applyProtection="0"/>
    <xf numFmtId="0" fontId="18" fillId="22" borderId="1" applyNumberFormat="0" applyAlignment="0" applyProtection="0"/>
    <xf numFmtId="0" fontId="1" fillId="0" borderId="0"/>
    <xf numFmtId="0" fontId="1" fillId="0" borderId="0"/>
    <xf numFmtId="164" fontId="24" fillId="0" borderId="0" applyFont="0" applyFill="0" applyBorder="0" applyAlignment="0" applyProtection="0"/>
    <xf numFmtId="0" fontId="25" fillId="0" borderId="0"/>
    <xf numFmtId="0" fontId="28" fillId="0" borderId="0"/>
    <xf numFmtId="0" fontId="35" fillId="0" borderId="0" applyNumberFormat="0" applyFill="0" applyBorder="0" applyAlignment="0" applyProtection="0"/>
  </cellStyleXfs>
  <cellXfs count="113">
    <xf numFmtId="0" fontId="0" fillId="0" borderId="0" xfId="0"/>
    <xf numFmtId="0" fontId="19" fillId="0" borderId="10" xfId="0" applyFont="1" applyBorder="1"/>
    <xf numFmtId="4" fontId="0" fillId="0" borderId="0" xfId="0" applyNumberFormat="1"/>
    <xf numFmtId="0" fontId="21" fillId="0" borderId="0" xfId="0" applyFont="1"/>
    <xf numFmtId="0" fontId="19" fillId="0" borderId="10" xfId="0" applyFont="1" applyBorder="1" applyAlignment="1">
      <alignment shrinkToFit="1"/>
    </xf>
    <xf numFmtId="3" fontId="19" fillId="0" borderId="10" xfId="0" applyNumberFormat="1" applyFont="1" applyBorder="1"/>
    <xf numFmtId="0" fontId="23" fillId="0" borderId="10" xfId="0" applyFont="1" applyBorder="1" applyAlignment="1">
      <alignment vertical="center"/>
    </xf>
    <xf numFmtId="0" fontId="20" fillId="0" borderId="10" xfId="0" applyFont="1" applyBorder="1" applyAlignment="1">
      <alignment horizontal="center" vertical="center" shrinkToFit="1"/>
    </xf>
    <xf numFmtId="49" fontId="20" fillId="0" borderId="10" xfId="0" applyNumberFormat="1" applyFont="1" applyBorder="1" applyAlignment="1">
      <alignment horizontal="center" vertical="center" shrinkToFit="1"/>
    </xf>
    <xf numFmtId="14" fontId="20" fillId="0" borderId="10" xfId="0" applyNumberFormat="1" applyFont="1" applyBorder="1" applyAlignment="1">
      <alignment horizontal="center" vertical="center" shrinkToFit="1"/>
    </xf>
    <xf numFmtId="0" fontId="23" fillId="0" borderId="10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20" fillId="0" borderId="10" xfId="0" applyFont="1" applyBorder="1"/>
    <xf numFmtId="0" fontId="21" fillId="0" borderId="10" xfId="0" applyFont="1" applyBorder="1"/>
    <xf numFmtId="0" fontId="23" fillId="0" borderId="10" xfId="0" applyFont="1" applyBorder="1" applyAlignment="1">
      <alignment horizontal="right" vertical="center"/>
    </xf>
    <xf numFmtId="0" fontId="26" fillId="0" borderId="10" xfId="0" applyFont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0" fontId="27" fillId="0" borderId="10" xfId="0" applyFont="1" applyBorder="1" applyAlignment="1">
      <alignment horizontal="center" vertical="center"/>
    </xf>
    <xf numFmtId="4" fontId="26" fillId="0" borderId="10" xfId="0" applyNumberFormat="1" applyFont="1" applyBorder="1" applyAlignment="1">
      <alignment horizontal="center" vertical="center" wrapText="1"/>
    </xf>
    <xf numFmtId="14" fontId="20" fillId="0" borderId="10" xfId="0" applyNumberFormat="1" applyFont="1" applyBorder="1"/>
    <xf numFmtId="164" fontId="20" fillId="0" borderId="10" xfId="44" applyFont="1" applyBorder="1"/>
    <xf numFmtId="0" fontId="19" fillId="0" borderId="11" xfId="0" applyFont="1" applyBorder="1"/>
    <xf numFmtId="3" fontId="19" fillId="0" borderId="11" xfId="0" applyNumberFormat="1" applyFont="1" applyBorder="1"/>
    <xf numFmtId="0" fontId="19" fillId="0" borderId="11" xfId="0" applyFont="1" applyBorder="1" applyAlignment="1">
      <alignment shrinkToFit="1"/>
    </xf>
    <xf numFmtId="0" fontId="21" fillId="0" borderId="11" xfId="0" applyFont="1" applyBorder="1"/>
    <xf numFmtId="0" fontId="19" fillId="0" borderId="0" xfId="0" applyFont="1"/>
    <xf numFmtId="3" fontId="19" fillId="0" borderId="0" xfId="0" applyNumberFormat="1" applyFont="1"/>
    <xf numFmtId="0" fontId="19" fillId="0" borderId="0" xfId="0" applyFont="1" applyAlignment="1">
      <alignment shrinkToFit="1"/>
    </xf>
    <xf numFmtId="4" fontId="19" fillId="0" borderId="11" xfId="0" applyNumberFormat="1" applyFont="1" applyBorder="1"/>
    <xf numFmtId="4" fontId="19" fillId="0" borderId="0" xfId="0" applyNumberFormat="1" applyFont="1"/>
    <xf numFmtId="0" fontId="20" fillId="0" borderId="0" xfId="42" applyFont="1" applyAlignment="1">
      <alignment vertical="center"/>
    </xf>
    <xf numFmtId="0" fontId="1" fillId="0" borderId="0" xfId="42"/>
    <xf numFmtId="0" fontId="23" fillId="0" borderId="10" xfId="42" applyFont="1" applyBorder="1" applyAlignment="1">
      <alignment horizontal="right" vertical="center"/>
    </xf>
    <xf numFmtId="0" fontId="23" fillId="0" borderId="10" xfId="42" applyFont="1" applyBorder="1" applyAlignment="1">
      <alignment horizontal="center" vertical="center"/>
    </xf>
    <xf numFmtId="49" fontId="20" fillId="0" borderId="0" xfId="42" applyNumberFormat="1" applyFont="1" applyAlignment="1">
      <alignment vertical="center"/>
    </xf>
    <xf numFmtId="4" fontId="20" fillId="0" borderId="0" xfId="42" applyNumberFormat="1" applyFont="1" applyAlignment="1">
      <alignment vertical="center"/>
    </xf>
    <xf numFmtId="4" fontId="1" fillId="0" borderId="0" xfId="42" applyNumberFormat="1"/>
    <xf numFmtId="0" fontId="29" fillId="0" borderId="0" xfId="42" applyFont="1"/>
    <xf numFmtId="0" fontId="26" fillId="0" borderId="12" xfId="42" applyFont="1" applyBorder="1" applyAlignment="1">
      <alignment horizontal="center" vertical="center" wrapText="1"/>
    </xf>
    <xf numFmtId="0" fontId="27" fillId="0" borderId="10" xfId="46" applyFont="1" applyBorder="1" applyAlignment="1">
      <alignment horizontal="center" vertical="center"/>
    </xf>
    <xf numFmtId="0" fontId="26" fillId="0" borderId="12" xfId="42" applyFont="1" applyBorder="1" applyAlignment="1">
      <alignment horizontal="center" vertical="center"/>
    </xf>
    <xf numFmtId="0" fontId="26" fillId="0" borderId="0" xfId="42" applyFont="1" applyAlignment="1">
      <alignment horizontal="center" vertical="center"/>
    </xf>
    <xf numFmtId="0" fontId="19" fillId="0" borderId="10" xfId="42" applyFont="1" applyBorder="1"/>
    <xf numFmtId="3" fontId="19" fillId="0" borderId="10" xfId="42" applyNumberFormat="1" applyFont="1" applyBorder="1"/>
    <xf numFmtId="0" fontId="30" fillId="0" borderId="10" xfId="42" applyFont="1" applyBorder="1" applyAlignment="1">
      <alignment shrinkToFit="1"/>
    </xf>
    <xf numFmtId="0" fontId="1" fillId="0" borderId="10" xfId="42" applyBorder="1"/>
    <xf numFmtId="0" fontId="20" fillId="0" borderId="0" xfId="0" applyFont="1" applyAlignment="1">
      <alignment vertical="center"/>
    </xf>
    <xf numFmtId="49" fontId="20" fillId="0" borderId="0" xfId="0" applyNumberFormat="1" applyFont="1" applyAlignment="1">
      <alignment vertical="center"/>
    </xf>
    <xf numFmtId="4" fontId="20" fillId="0" borderId="0" xfId="0" applyNumberFormat="1" applyFont="1" applyAlignment="1">
      <alignment vertical="center"/>
    </xf>
    <xf numFmtId="0" fontId="29" fillId="0" borderId="0" xfId="0" applyFont="1"/>
    <xf numFmtId="0" fontId="26" fillId="0" borderId="0" xfId="0" applyFont="1" applyAlignment="1">
      <alignment horizontal="center" vertical="center"/>
    </xf>
    <xf numFmtId="0" fontId="32" fillId="0" borderId="10" xfId="0" applyFont="1" applyBorder="1" applyAlignment="1" applyProtection="1">
      <alignment horizontal="center"/>
      <protection locked="0"/>
    </xf>
    <xf numFmtId="1" fontId="32" fillId="24" borderId="10" xfId="0" applyNumberFormat="1" applyFont="1" applyFill="1" applyBorder="1" applyAlignment="1" applyProtection="1">
      <alignment horizontal="center"/>
      <protection locked="0"/>
    </xf>
    <xf numFmtId="0" fontId="30" fillId="0" borderId="10" xfId="0" applyFont="1" applyBorder="1" applyAlignment="1">
      <alignment shrinkToFit="1"/>
    </xf>
    <xf numFmtId="0" fontId="0" fillId="0" borderId="10" xfId="0" applyBorder="1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20" fillId="0" borderId="0" xfId="0" applyFont="1" applyAlignment="1">
      <alignment horizontal="center" vertical="center"/>
    </xf>
    <xf numFmtId="14" fontId="20" fillId="0" borderId="0" xfId="0" applyNumberFormat="1" applyFont="1" applyAlignment="1">
      <alignment horizontal="center" vertical="center"/>
    </xf>
    <xf numFmtId="49" fontId="20" fillId="0" borderId="0" xfId="0" applyNumberFormat="1" applyFont="1" applyAlignment="1">
      <alignment horizontal="center" vertical="center"/>
    </xf>
    <xf numFmtId="0" fontId="33" fillId="0" borderId="0" xfId="0" applyFont="1"/>
    <xf numFmtId="165" fontId="0" fillId="0" borderId="0" xfId="0" applyNumberFormat="1"/>
    <xf numFmtId="0" fontId="1" fillId="0" borderId="10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/>
    </xf>
    <xf numFmtId="49" fontId="30" fillId="0" borderId="10" xfId="0" applyNumberFormat="1" applyFont="1" applyBorder="1" applyAlignment="1">
      <alignment shrinkToFit="1"/>
    </xf>
    <xf numFmtId="0" fontId="20" fillId="0" borderId="0" xfId="0" applyFont="1"/>
    <xf numFmtId="1" fontId="19" fillId="0" borderId="10" xfId="0" applyNumberFormat="1" applyFont="1" applyBorder="1"/>
    <xf numFmtId="0" fontId="34" fillId="0" borderId="10" xfId="0" applyFont="1" applyBorder="1" applyAlignment="1">
      <alignment horizontal="left" shrinkToFit="1"/>
    </xf>
    <xf numFmtId="0" fontId="19" fillId="25" borderId="10" xfId="0" applyFont="1" applyFill="1" applyBorder="1"/>
    <xf numFmtId="3" fontId="20" fillId="0" borderId="10" xfId="0" applyNumberFormat="1" applyFont="1" applyBorder="1"/>
    <xf numFmtId="0" fontId="29" fillId="26" borderId="10" xfId="0" applyFont="1" applyFill="1" applyBorder="1" applyAlignment="1">
      <alignment horizontal="center"/>
    </xf>
    <xf numFmtId="0" fontId="1" fillId="0" borderId="10" xfId="0" applyFont="1" applyBorder="1"/>
    <xf numFmtId="0" fontId="23" fillId="0" borderId="14" xfId="0" applyFont="1" applyBorder="1" applyAlignment="1">
      <alignment horizontal="right" vertical="center"/>
    </xf>
    <xf numFmtId="0" fontId="20" fillId="0" borderId="10" xfId="0" applyFont="1" applyBorder="1" applyAlignment="1">
      <alignment horizontal="right" vertical="center"/>
    </xf>
    <xf numFmtId="0" fontId="20" fillId="25" borderId="10" xfId="0" applyFont="1" applyFill="1" applyBorder="1" applyAlignment="1">
      <alignment horizontal="center" vertical="center" shrinkToFit="1"/>
    </xf>
    <xf numFmtId="0" fontId="36" fillId="25" borderId="10" xfId="0" applyFont="1" applyFill="1" applyBorder="1" applyAlignment="1">
      <alignment horizontal="center" vertical="center" shrinkToFit="1"/>
    </xf>
    <xf numFmtId="14" fontId="20" fillId="25" borderId="10" xfId="0" applyNumberFormat="1" applyFont="1" applyFill="1" applyBorder="1" applyAlignment="1">
      <alignment horizontal="center" vertical="center" shrinkToFit="1"/>
    </xf>
    <xf numFmtId="49" fontId="20" fillId="25" borderId="10" xfId="0" applyNumberFormat="1" applyFont="1" applyFill="1" applyBorder="1" applyAlignment="1">
      <alignment horizontal="center" vertical="center" shrinkToFit="1"/>
    </xf>
    <xf numFmtId="0" fontId="23" fillId="0" borderId="13" xfId="0" applyFont="1" applyBorder="1" applyAlignment="1">
      <alignment vertical="center" wrapText="1"/>
    </xf>
    <xf numFmtId="0" fontId="23" fillId="0" borderId="12" xfId="0" applyFont="1" applyBorder="1" applyAlignment="1">
      <alignment horizontal="right" vertical="center"/>
    </xf>
    <xf numFmtId="0" fontId="23" fillId="0" borderId="13" xfId="0" applyFont="1" applyBorder="1" applyAlignment="1">
      <alignment horizontal="center" vertical="center" wrapText="1"/>
    </xf>
    <xf numFmtId="0" fontId="29" fillId="0" borderId="0" xfId="0" applyFont="1" applyAlignment="1">
      <alignment horizontal="center"/>
    </xf>
    <xf numFmtId="0" fontId="19" fillId="0" borderId="10" xfId="0" applyFont="1" applyBorder="1" applyAlignment="1">
      <alignment horizontal="right"/>
    </xf>
    <xf numFmtId="4" fontId="19" fillId="25" borderId="10" xfId="0" applyNumberFormat="1" applyFont="1" applyFill="1" applyBorder="1" applyAlignment="1">
      <alignment horizontal="right"/>
    </xf>
    <xf numFmtId="4" fontId="19" fillId="25" borderId="10" xfId="42" applyNumberFormat="1" applyFont="1" applyFill="1" applyBorder="1" applyAlignment="1">
      <alignment horizontal="right"/>
    </xf>
    <xf numFmtId="0" fontId="19" fillId="25" borderId="10" xfId="42" applyFont="1" applyFill="1" applyBorder="1"/>
    <xf numFmtId="0" fontId="23" fillId="27" borderId="10" xfId="0" applyFont="1" applyFill="1" applyBorder="1" applyAlignment="1">
      <alignment vertical="center"/>
    </xf>
    <xf numFmtId="0" fontId="20" fillId="27" borderId="10" xfId="0" applyFont="1" applyFill="1" applyBorder="1" applyAlignment="1">
      <alignment horizontal="left" vertical="center" shrinkToFit="1"/>
    </xf>
    <xf numFmtId="0" fontId="20" fillId="27" borderId="10" xfId="0" applyFont="1" applyFill="1" applyBorder="1" applyAlignment="1">
      <alignment horizontal="right" vertical="center"/>
    </xf>
    <xf numFmtId="0" fontId="35" fillId="27" borderId="10" xfId="47" applyFill="1" applyBorder="1" applyAlignment="1">
      <alignment horizontal="left" vertical="center" shrinkToFit="1"/>
    </xf>
    <xf numFmtId="0" fontId="20" fillId="27" borderId="10" xfId="0" quotePrefix="1" applyFont="1" applyFill="1" applyBorder="1" applyAlignment="1">
      <alignment horizontal="left" vertical="center" shrinkToFit="1"/>
    </xf>
    <xf numFmtId="0" fontId="37" fillId="0" borderId="0" xfId="0" applyFont="1" applyAlignment="1">
      <alignment horizontal="right"/>
    </xf>
    <xf numFmtId="0" fontId="19" fillId="32" borderId="10" xfId="0" applyFont="1" applyFill="1" applyBorder="1" applyAlignment="1">
      <alignment horizontal="center"/>
    </xf>
    <xf numFmtId="0" fontId="1" fillId="28" borderId="10" xfId="0" applyFont="1" applyFill="1" applyBorder="1"/>
    <xf numFmtId="0" fontId="1" fillId="0" borderId="10" xfId="0" applyFont="1" applyBorder="1" applyAlignment="1">
      <alignment horizontal="center"/>
    </xf>
    <xf numFmtId="0" fontId="22" fillId="29" borderId="10" xfId="0" applyFont="1" applyFill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shrinkToFit="1"/>
    </xf>
    <xf numFmtId="0" fontId="22" fillId="0" borderId="11" xfId="0" applyFont="1" applyBorder="1" applyAlignment="1">
      <alignment horizontal="center" vertical="center" shrinkToFit="1"/>
    </xf>
    <xf numFmtId="0" fontId="22" fillId="0" borderId="0" xfId="0" applyFont="1" applyAlignment="1">
      <alignment horizontal="center" vertical="center" shrinkToFit="1"/>
    </xf>
    <xf numFmtId="0" fontId="26" fillId="0" borderId="10" xfId="42" applyFont="1" applyBorder="1" applyAlignment="1">
      <alignment horizontal="center" vertical="center" wrapText="1"/>
    </xf>
    <xf numFmtId="0" fontId="22" fillId="30" borderId="10" xfId="42" applyFont="1" applyFill="1" applyBorder="1" applyAlignment="1">
      <alignment horizontal="center" shrinkToFit="1"/>
    </xf>
    <xf numFmtId="0" fontId="22" fillId="0" borderId="10" xfId="42" applyFont="1" applyBorder="1" applyAlignment="1">
      <alignment horizontal="center" shrinkToFit="1"/>
    </xf>
    <xf numFmtId="0" fontId="31" fillId="31" borderId="10" xfId="0" applyFont="1" applyFill="1" applyBorder="1" applyAlignment="1" applyProtection="1">
      <alignment horizontal="center"/>
      <protection locked="0"/>
    </xf>
    <xf numFmtId="0" fontId="22" fillId="34" borderId="10" xfId="0" applyFont="1" applyFill="1" applyBorder="1" applyAlignment="1">
      <alignment horizontal="center" shrinkToFit="1"/>
    </xf>
    <xf numFmtId="0" fontId="22" fillId="0" borderId="10" xfId="0" applyFont="1" applyBorder="1" applyAlignment="1">
      <alignment horizontal="center" shrinkToFit="1"/>
    </xf>
    <xf numFmtId="0" fontId="22" fillId="33" borderId="10" xfId="0" applyFont="1" applyFill="1" applyBorder="1" applyAlignment="1">
      <alignment horizontal="center" shrinkToFit="1"/>
    </xf>
    <xf numFmtId="0" fontId="22" fillId="25" borderId="10" xfId="0" applyFont="1" applyFill="1" applyBorder="1" applyAlignment="1">
      <alignment horizontal="center" shrinkToFit="1"/>
    </xf>
    <xf numFmtId="0" fontId="23" fillId="0" borderId="15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" fillId="0" borderId="16" xfId="42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16" xfId="0" applyBorder="1" applyAlignment="1">
      <alignment horizontal="center"/>
    </xf>
    <xf numFmtId="0" fontId="37" fillId="0" borderId="0" xfId="0" quotePrefix="1" applyFont="1"/>
  </cellXfs>
  <cellStyles count="48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Ezres" xfId="44" builtinId="3"/>
    <cellStyle name="Figyelmeztetés" xfId="26" builtinId="11" customBuiltin="1"/>
    <cellStyle name="Hivatkozás" xfId="47" builtinId="8"/>
    <cellStyle name="Hivatkozott cella" xfId="27" builtinId="24" customBuiltin="1"/>
    <cellStyle name="Jegyzet" xfId="28" builtinId="10" customBuiltin="1"/>
    <cellStyle name="Jelölőszín 1" xfId="29" builtinId="29" customBuiltin="1"/>
    <cellStyle name="Jelölőszín 2" xfId="30" builtinId="33" customBuiltin="1"/>
    <cellStyle name="Jelölőszín 3" xfId="31" builtinId="37" customBuiltin="1"/>
    <cellStyle name="Jelölőszín 4" xfId="32" builtinId="41" customBuiltin="1"/>
    <cellStyle name="Jelölőszín 5" xfId="33" builtinId="45" customBuiltin="1"/>
    <cellStyle name="Jelölőszín 6" xfId="34" builtinId="49" customBuiltin="1"/>
    <cellStyle name="Jó" xfId="35" builtinId="26" customBuiltin="1"/>
    <cellStyle name="Kimenet" xfId="36" builtinId="21" customBuiltin="1"/>
    <cellStyle name="Magyarázó szöveg" xfId="37" builtinId="53" customBuiltin="1"/>
    <cellStyle name="Normál" xfId="0" builtinId="0"/>
    <cellStyle name="Normal 2" xfId="45" xr:uid="{00000000-0005-0000-0000-000027000000}"/>
    <cellStyle name="Normál 2" xfId="42" xr:uid="{00000000-0005-0000-0000-000028000000}"/>
    <cellStyle name="Normál 3" xfId="43" xr:uid="{00000000-0005-0000-0000-000029000000}"/>
    <cellStyle name="Normál 4" xfId="46" xr:uid="{2541DE99-459A-4DE3-BD05-9BC1B54156F4}"/>
    <cellStyle name="Összesen" xfId="38" builtinId="25" customBuiltin="1"/>
    <cellStyle name="Rossz" xfId="39" builtinId="27" customBuiltin="1"/>
    <cellStyle name="Semleges" xfId="40" builtinId="28" customBuiltin="1"/>
    <cellStyle name="Számítás" xfId="41" builtinId="22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jpeg"/><Relationship Id="rId1" Type="http://schemas.openxmlformats.org/officeDocument/2006/relationships/image" Target="../media/image6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508467</xdr:colOff>
      <xdr:row>0</xdr:row>
      <xdr:rowOff>118361</xdr:rowOff>
    </xdr:from>
    <xdr:to>
      <xdr:col>6</xdr:col>
      <xdr:colOff>321036</xdr:colOff>
      <xdr:row>8</xdr:row>
      <xdr:rowOff>51126</xdr:rowOff>
    </xdr:to>
    <xdr:pic>
      <xdr:nvPicPr>
        <xdr:cNvPr id="2" name="Picture 17">
          <a:extLst>
            <a:ext uri="{FF2B5EF4-FFF2-40B4-BE49-F238E27FC236}">
              <a16:creationId xmlns:a16="http://schemas.microsoft.com/office/drawing/2014/main" id="{A6403036-8957-4238-9E59-FFAAEC2A8C13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1814"/>
        <a:stretch>
          <a:fillRect/>
        </a:stretch>
      </xdr:blipFill>
      <xdr:spPr bwMode="auto">
        <a:xfrm>
          <a:off x="508467" y="118361"/>
          <a:ext cx="3409657" cy="1725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22411</xdr:colOff>
      <xdr:row>0</xdr:row>
      <xdr:rowOff>0</xdr:rowOff>
    </xdr:from>
    <xdr:to>
      <xdr:col>7</xdr:col>
      <xdr:colOff>121226</xdr:colOff>
      <xdr:row>8</xdr:row>
      <xdr:rowOff>178787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FAAC4461-EFE3-4D46-9FE4-F79863262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705970" y="0"/>
          <a:ext cx="3045962" cy="19717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123265</xdr:colOff>
      <xdr:row>0</xdr:row>
      <xdr:rowOff>0</xdr:rowOff>
    </xdr:from>
    <xdr:to>
      <xdr:col>6</xdr:col>
      <xdr:colOff>404686</xdr:colOff>
      <xdr:row>9</xdr:row>
      <xdr:rowOff>116398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8F64A6B9-126D-4756-89CB-AFD66CC58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750794" y="0"/>
          <a:ext cx="3295804" cy="21334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11206</xdr:colOff>
      <xdr:row>0</xdr:row>
      <xdr:rowOff>0</xdr:rowOff>
    </xdr:from>
    <xdr:to>
      <xdr:col>6</xdr:col>
      <xdr:colOff>363535</xdr:colOff>
      <xdr:row>9</xdr:row>
      <xdr:rowOff>169553</xdr:rowOff>
    </xdr:to>
    <xdr:pic>
      <xdr:nvPicPr>
        <xdr:cNvPr id="3" name="Picture 9">
          <a:extLst>
            <a:ext uri="{FF2B5EF4-FFF2-40B4-BE49-F238E27FC236}">
              <a16:creationId xmlns:a16="http://schemas.microsoft.com/office/drawing/2014/main" id="{0B6F97B9-6DF0-45BE-9783-AC4B3D1AD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705971" y="0"/>
          <a:ext cx="3377917" cy="21866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14008</xdr:colOff>
      <xdr:row>1</xdr:row>
      <xdr:rowOff>38100</xdr:rowOff>
    </xdr:from>
    <xdr:ext cx="3234017" cy="1662323"/>
    <xdr:pic>
      <xdr:nvPicPr>
        <xdr:cNvPr id="4" name="Picture 1">
          <a:extLst>
            <a:ext uri="{FF2B5EF4-FFF2-40B4-BE49-F238E27FC236}">
              <a16:creationId xmlns:a16="http://schemas.microsoft.com/office/drawing/2014/main" id="{75FAA5AB-8534-4C2A-996F-7B464871C933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7135" b="3459"/>
        <a:stretch>
          <a:fillRect/>
        </a:stretch>
      </xdr:blipFill>
      <xdr:spPr bwMode="auto">
        <a:xfrm>
          <a:off x="471208" y="257175"/>
          <a:ext cx="3234017" cy="16623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87967</xdr:colOff>
      <xdr:row>1</xdr:row>
      <xdr:rowOff>47625</xdr:rowOff>
    </xdr:from>
    <xdr:ext cx="3124153" cy="1637457"/>
    <xdr:pic>
      <xdr:nvPicPr>
        <xdr:cNvPr id="5" name="Picture 2">
          <a:extLst>
            <a:ext uri="{FF2B5EF4-FFF2-40B4-BE49-F238E27FC236}">
              <a16:creationId xmlns:a16="http://schemas.microsoft.com/office/drawing/2014/main" id="{10A01427-6C80-4296-B9F8-6FAEFA6DA563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589" b="5443"/>
        <a:stretch>
          <a:fillRect/>
        </a:stretch>
      </xdr:blipFill>
      <xdr:spPr bwMode="auto">
        <a:xfrm>
          <a:off x="4002742" y="266700"/>
          <a:ext cx="3124153" cy="16374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33618</xdr:colOff>
      <xdr:row>0</xdr:row>
      <xdr:rowOff>212912</xdr:rowOff>
    </xdr:from>
    <xdr:to>
      <xdr:col>11</xdr:col>
      <xdr:colOff>132596</xdr:colOff>
      <xdr:row>9</xdr:row>
      <xdr:rowOff>100854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CA041438-A824-441C-86CB-0623629FFDE1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516"/>
        <a:stretch>
          <a:fillRect/>
        </a:stretch>
      </xdr:blipFill>
      <xdr:spPr bwMode="auto">
        <a:xfrm>
          <a:off x="661147" y="212912"/>
          <a:ext cx="4895096" cy="21067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56029</xdr:colOff>
      <xdr:row>0</xdr:row>
      <xdr:rowOff>156883</xdr:rowOff>
    </xdr:from>
    <xdr:to>
      <xdr:col>9</xdr:col>
      <xdr:colOff>287449</xdr:colOff>
      <xdr:row>8</xdr:row>
      <xdr:rowOff>212913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468C9F23-2F47-4782-8EA6-606ACFB980CB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6635"/>
        <a:stretch>
          <a:fillRect/>
        </a:stretch>
      </xdr:blipFill>
      <xdr:spPr bwMode="auto">
        <a:xfrm>
          <a:off x="694764" y="156883"/>
          <a:ext cx="4388803" cy="2084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ajanlat@fqplusz.hu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9FC1E-96C4-42DD-80B6-8EF48B796736}">
  <sheetPr>
    <tabColor rgb="FF00B0F0"/>
  </sheetPr>
  <dimension ref="A1:AF18"/>
  <sheetViews>
    <sheetView tabSelected="1" workbookViewId="0">
      <selection activeCell="B3" sqref="B3"/>
    </sheetView>
  </sheetViews>
  <sheetFormatPr defaultRowHeight="12.75" x14ac:dyDescent="0.2"/>
  <cols>
    <col min="1" max="1" width="20.5703125" customWidth="1"/>
    <col min="2" max="2" width="38" customWidth="1"/>
    <col min="4" max="4" width="13.5703125" customWidth="1"/>
  </cols>
  <sheetData>
    <row r="1" spans="1:32" ht="15.75" x14ac:dyDescent="0.2">
      <c r="A1" s="107" t="s">
        <v>61</v>
      </c>
      <c r="B1" s="108"/>
      <c r="D1" s="91" t="s">
        <v>73</v>
      </c>
      <c r="E1" s="112" t="s">
        <v>75</v>
      </c>
      <c r="AD1" s="56"/>
    </row>
    <row r="2" spans="1:32" x14ac:dyDescent="0.2">
      <c r="AD2" s="56" t="s">
        <v>64</v>
      </c>
    </row>
    <row r="3" spans="1:32" ht="15.75" x14ac:dyDescent="0.2">
      <c r="A3" s="6" t="s">
        <v>38</v>
      </c>
      <c r="B3" s="7" t="s">
        <v>59</v>
      </c>
      <c r="D3" s="56"/>
      <c r="AD3" s="56" t="s">
        <v>68</v>
      </c>
    </row>
    <row r="4" spans="1:32" ht="15" x14ac:dyDescent="0.2">
      <c r="A4" s="73" t="s">
        <v>60</v>
      </c>
      <c r="B4" s="7"/>
      <c r="D4" s="56"/>
      <c r="AD4" s="56" t="s">
        <v>65</v>
      </c>
    </row>
    <row r="5" spans="1:32" ht="15" x14ac:dyDescent="0.2">
      <c r="A5" s="73" t="s">
        <v>22</v>
      </c>
      <c r="B5" s="7"/>
      <c r="D5" s="56"/>
      <c r="AD5" s="56" t="s">
        <v>66</v>
      </c>
    </row>
    <row r="6" spans="1:32" ht="15" x14ac:dyDescent="0.2">
      <c r="A6" s="73" t="s">
        <v>58</v>
      </c>
      <c r="B6" s="7"/>
      <c r="D6" s="56"/>
      <c r="AD6" s="56" t="s">
        <v>67</v>
      </c>
    </row>
    <row r="7" spans="1:32" ht="15.75" x14ac:dyDescent="0.2">
      <c r="A7" s="6" t="s">
        <v>39</v>
      </c>
      <c r="B7" s="7" t="s">
        <v>62</v>
      </c>
      <c r="D7" s="56"/>
    </row>
    <row r="8" spans="1:32" ht="15" x14ac:dyDescent="0.2">
      <c r="A8" s="73" t="s">
        <v>63</v>
      </c>
      <c r="B8" s="7"/>
      <c r="AD8" s="81" t="s">
        <v>26</v>
      </c>
      <c r="AE8" s="81" t="s">
        <v>27</v>
      </c>
      <c r="AF8" s="81" t="s">
        <v>28</v>
      </c>
    </row>
    <row r="9" spans="1:32" ht="15.75" x14ac:dyDescent="0.2">
      <c r="A9" s="6" t="s">
        <v>42</v>
      </c>
      <c r="B9" s="9"/>
      <c r="AD9" s="56" t="s">
        <v>30</v>
      </c>
    </row>
    <row r="10" spans="1:32" ht="18" x14ac:dyDescent="0.25">
      <c r="A10" s="6" t="s">
        <v>48</v>
      </c>
      <c r="B10" s="8" t="s">
        <v>64</v>
      </c>
      <c r="D10" t="s">
        <v>74</v>
      </c>
      <c r="AD10" s="1">
        <v>0</v>
      </c>
      <c r="AE10" s="25">
        <v>750</v>
      </c>
      <c r="AF10" s="1">
        <v>0.6</v>
      </c>
    </row>
    <row r="11" spans="1:32" ht="18" x14ac:dyDescent="0.25">
      <c r="A11" s="6" t="s">
        <v>69</v>
      </c>
      <c r="B11" s="8"/>
      <c r="AD11" s="1">
        <f>+AE10+1</f>
        <v>751</v>
      </c>
      <c r="AE11" s="25">
        <v>1200</v>
      </c>
      <c r="AF11" s="1">
        <v>0.8</v>
      </c>
    </row>
    <row r="12" spans="1:32" ht="18" x14ac:dyDescent="0.25">
      <c r="AD12" s="1">
        <f>+AE11+1</f>
        <v>1201</v>
      </c>
      <c r="AE12" s="25">
        <v>1500</v>
      </c>
      <c r="AF12" s="1">
        <v>1</v>
      </c>
    </row>
    <row r="13" spans="1:32" ht="18" x14ac:dyDescent="0.25">
      <c r="AD13" s="1">
        <f>+AE12+1</f>
        <v>1501</v>
      </c>
      <c r="AE13" s="25">
        <v>8000</v>
      </c>
      <c r="AF13" s="82" t="s">
        <v>29</v>
      </c>
    </row>
    <row r="14" spans="1:32" x14ac:dyDescent="0.2">
      <c r="AD14" s="56" t="s">
        <v>31</v>
      </c>
    </row>
    <row r="15" spans="1:32" ht="18" x14ac:dyDescent="0.25">
      <c r="A15" s="86" t="s">
        <v>41</v>
      </c>
      <c r="B15" s="87" t="s">
        <v>25</v>
      </c>
      <c r="AD15" s="1">
        <v>0</v>
      </c>
      <c r="AE15" s="25">
        <v>0</v>
      </c>
      <c r="AF15" s="1">
        <v>0.7</v>
      </c>
    </row>
    <row r="16" spans="1:32" ht="18" x14ac:dyDescent="0.25">
      <c r="A16" s="88" t="s">
        <v>70</v>
      </c>
      <c r="B16" s="87" t="s">
        <v>23</v>
      </c>
      <c r="AD16" s="1">
        <f>+AE15+1</f>
        <v>1</v>
      </c>
      <c r="AE16" s="25">
        <v>1250</v>
      </c>
      <c r="AF16" s="1">
        <v>0.9</v>
      </c>
    </row>
    <row r="17" spans="1:32" ht="18" x14ac:dyDescent="0.25">
      <c r="A17" s="88" t="s">
        <v>22</v>
      </c>
      <c r="B17" s="89" t="s">
        <v>24</v>
      </c>
      <c r="AD17" s="1">
        <f>+AE16+1</f>
        <v>1251</v>
      </c>
      <c r="AE17" s="25">
        <v>2000</v>
      </c>
      <c r="AF17" s="1">
        <v>1</v>
      </c>
    </row>
    <row r="18" spans="1:32" ht="18" x14ac:dyDescent="0.25">
      <c r="A18" s="88" t="s">
        <v>58</v>
      </c>
      <c r="B18" s="90" t="s">
        <v>71</v>
      </c>
      <c r="AD18" s="1">
        <f>+AE17+1</f>
        <v>2001</v>
      </c>
      <c r="AE18" s="25">
        <v>8000</v>
      </c>
      <c r="AF18" s="82" t="s">
        <v>29</v>
      </c>
    </row>
  </sheetData>
  <mergeCells count="1">
    <mergeCell ref="A1:B1"/>
  </mergeCells>
  <dataValidations count="1">
    <dataValidation type="list" allowBlank="1" showInputMessage="1" showErrorMessage="1" sqref="B10" xr:uid="{F4D7A7B7-CCD2-4FDB-A53D-FE18F46D7739}">
      <formula1>$AD$1:$AD$6</formula1>
    </dataValidation>
  </dataValidations>
  <hyperlinks>
    <hyperlink ref="B17" r:id="rId1" xr:uid="{04BE2F44-25D2-41B3-9151-9A202D7CECCE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1EE0B4-101D-4493-8124-B1573302166C}">
  <sheetPr>
    <tabColor rgb="FFFFFF00"/>
    <pageSetUpPr fitToPage="1"/>
  </sheetPr>
  <dimension ref="A1:E100"/>
  <sheetViews>
    <sheetView zoomScale="115" zoomScaleNormal="115" workbookViewId="0">
      <pane ySplit="1" topLeftCell="A2" activePane="bottomLeft" state="frozen"/>
      <selection pane="bottomLeft" activeCell="A2" sqref="A2"/>
    </sheetView>
  </sheetViews>
  <sheetFormatPr defaultRowHeight="12.75" x14ac:dyDescent="0.2"/>
  <cols>
    <col min="1" max="1" width="14.5703125" customWidth="1"/>
    <col min="2" max="2" width="31.140625" customWidth="1"/>
    <col min="3" max="3" width="20.5703125" customWidth="1"/>
    <col min="4" max="4" width="21" customWidth="1"/>
    <col min="5" max="5" width="8.7109375" customWidth="1"/>
  </cols>
  <sheetData>
    <row r="1" spans="1:5" x14ac:dyDescent="0.2">
      <c r="A1" s="70" t="s">
        <v>32</v>
      </c>
      <c r="B1" s="70" t="s">
        <v>33</v>
      </c>
      <c r="C1" s="70" t="s">
        <v>34</v>
      </c>
      <c r="D1" s="70" t="s">
        <v>35</v>
      </c>
      <c r="E1" s="70" t="s">
        <v>36</v>
      </c>
    </row>
    <row r="2" spans="1:5" x14ac:dyDescent="0.2">
      <c r="A2" s="93"/>
      <c r="B2" s="71"/>
      <c r="C2" s="71"/>
      <c r="D2" s="71"/>
      <c r="E2" s="71"/>
    </row>
    <row r="3" spans="1:5" x14ac:dyDescent="0.2">
      <c r="A3" s="71"/>
      <c r="B3" s="71"/>
      <c r="C3" s="71"/>
      <c r="D3" s="71"/>
      <c r="E3" s="71"/>
    </row>
    <row r="4" spans="1:5" x14ac:dyDescent="0.2">
      <c r="A4" s="71"/>
      <c r="B4" s="71"/>
      <c r="C4" s="71"/>
      <c r="D4" s="71"/>
      <c r="E4" s="71"/>
    </row>
    <row r="5" spans="1:5" x14ac:dyDescent="0.2">
      <c r="A5" s="71"/>
      <c r="B5" s="71"/>
      <c r="C5" s="71"/>
      <c r="D5" s="71"/>
      <c r="E5" s="71"/>
    </row>
    <row r="6" spans="1:5" x14ac:dyDescent="0.2">
      <c r="A6" s="71"/>
      <c r="B6" s="71"/>
      <c r="C6" s="71"/>
      <c r="D6" s="71"/>
      <c r="E6" s="71"/>
    </row>
    <row r="7" spans="1:5" x14ac:dyDescent="0.2">
      <c r="A7" s="71"/>
      <c r="B7" s="71"/>
      <c r="C7" s="71"/>
      <c r="D7" s="71"/>
      <c r="E7" s="71"/>
    </row>
    <row r="8" spans="1:5" x14ac:dyDescent="0.2">
      <c r="A8" s="71"/>
      <c r="B8" s="71"/>
      <c r="C8" s="71"/>
      <c r="D8" s="71"/>
      <c r="E8" s="71"/>
    </row>
    <row r="9" spans="1:5" x14ac:dyDescent="0.2">
      <c r="A9" s="94"/>
      <c r="B9" s="71"/>
      <c r="C9" s="71"/>
      <c r="D9" s="71"/>
      <c r="E9" s="71"/>
    </row>
    <row r="10" spans="1:5" x14ac:dyDescent="0.2">
      <c r="A10" s="94"/>
      <c r="B10" s="71"/>
      <c r="C10" s="71"/>
      <c r="D10" s="71"/>
      <c r="E10" s="71"/>
    </row>
    <row r="11" spans="1:5" x14ac:dyDescent="0.2">
      <c r="A11" s="94"/>
      <c r="B11" s="71"/>
      <c r="C11" s="71"/>
      <c r="D11" s="71"/>
      <c r="E11" s="71"/>
    </row>
    <row r="12" spans="1:5" x14ac:dyDescent="0.2">
      <c r="A12" s="94"/>
      <c r="B12" s="71"/>
      <c r="C12" s="71"/>
      <c r="D12" s="71"/>
      <c r="E12" s="71"/>
    </row>
    <row r="13" spans="1:5" x14ac:dyDescent="0.2">
      <c r="A13" s="94"/>
      <c r="B13" s="71"/>
      <c r="C13" s="71"/>
      <c r="D13" s="71"/>
      <c r="E13" s="71"/>
    </row>
    <row r="14" spans="1:5" x14ac:dyDescent="0.2">
      <c r="A14" s="94"/>
      <c r="B14" s="71"/>
      <c r="C14" s="71"/>
      <c r="D14" s="71"/>
      <c r="E14" s="71"/>
    </row>
    <row r="15" spans="1:5" x14ac:dyDescent="0.2">
      <c r="A15" s="94"/>
      <c r="B15" s="71"/>
      <c r="C15" s="71"/>
      <c r="D15" s="71"/>
      <c r="E15" s="71"/>
    </row>
    <row r="16" spans="1:5" x14ac:dyDescent="0.2">
      <c r="A16" s="94"/>
      <c r="B16" s="71"/>
      <c r="C16" s="71"/>
      <c r="D16" s="71"/>
      <c r="E16" s="71"/>
    </row>
    <row r="17" spans="1:5" x14ac:dyDescent="0.2">
      <c r="A17" s="94"/>
      <c r="B17" s="71"/>
      <c r="C17" s="71"/>
      <c r="D17" s="71"/>
      <c r="E17" s="71"/>
    </row>
    <row r="18" spans="1:5" x14ac:dyDescent="0.2">
      <c r="A18" s="94"/>
      <c r="B18" s="71"/>
      <c r="C18" s="71"/>
      <c r="D18" s="71"/>
      <c r="E18" s="71"/>
    </row>
    <row r="19" spans="1:5" x14ac:dyDescent="0.2">
      <c r="A19" s="94"/>
      <c r="B19" s="71"/>
      <c r="C19" s="71"/>
      <c r="D19" s="71"/>
      <c r="E19" s="71"/>
    </row>
    <row r="20" spans="1:5" x14ac:dyDescent="0.2">
      <c r="A20" s="94"/>
      <c r="B20" s="71"/>
      <c r="C20" s="71"/>
      <c r="D20" s="71"/>
      <c r="E20" s="71"/>
    </row>
    <row r="21" spans="1:5" x14ac:dyDescent="0.2">
      <c r="A21" s="94"/>
      <c r="B21" s="71"/>
      <c r="C21" s="71"/>
      <c r="D21" s="71"/>
      <c r="E21" s="71"/>
    </row>
    <row r="22" spans="1:5" x14ac:dyDescent="0.2">
      <c r="A22" s="94"/>
      <c r="B22" s="71"/>
      <c r="C22" s="71"/>
      <c r="D22" s="71"/>
      <c r="E22" s="71"/>
    </row>
    <row r="23" spans="1:5" x14ac:dyDescent="0.2">
      <c r="A23" s="94"/>
      <c r="B23" s="71"/>
      <c r="C23" s="71"/>
      <c r="D23" s="71"/>
      <c r="E23" s="71"/>
    </row>
    <row r="24" spans="1:5" x14ac:dyDescent="0.2">
      <c r="A24" s="94"/>
      <c r="B24" s="71"/>
      <c r="C24" s="71"/>
      <c r="D24" s="71"/>
      <c r="E24" s="71"/>
    </row>
    <row r="25" spans="1:5" x14ac:dyDescent="0.2">
      <c r="A25" s="94"/>
      <c r="B25" s="71"/>
      <c r="C25" s="71"/>
      <c r="D25" s="71"/>
      <c r="E25" s="71"/>
    </row>
    <row r="26" spans="1:5" x14ac:dyDescent="0.2">
      <c r="A26" s="94"/>
      <c r="B26" s="71"/>
      <c r="C26" s="54"/>
      <c r="D26" s="71"/>
      <c r="E26" s="71"/>
    </row>
    <row r="27" spans="1:5" x14ac:dyDescent="0.2">
      <c r="A27" s="94"/>
      <c r="B27" s="71"/>
      <c r="C27" s="54"/>
      <c r="D27" s="71"/>
      <c r="E27" s="71"/>
    </row>
    <row r="28" spans="1:5" x14ac:dyDescent="0.2">
      <c r="A28" s="94"/>
      <c r="B28" s="71"/>
      <c r="C28" s="54"/>
      <c r="D28" s="71"/>
      <c r="E28" s="71"/>
    </row>
    <row r="29" spans="1:5" x14ac:dyDescent="0.2">
      <c r="A29" s="94"/>
      <c r="B29" s="71"/>
      <c r="C29" s="54"/>
      <c r="D29" s="71"/>
      <c r="E29" s="71"/>
    </row>
    <row r="30" spans="1:5" x14ac:dyDescent="0.2">
      <c r="A30" s="94"/>
      <c r="B30" s="71"/>
      <c r="C30" s="54"/>
      <c r="D30" s="71"/>
      <c r="E30" s="71"/>
    </row>
    <row r="31" spans="1:5" x14ac:dyDescent="0.2">
      <c r="A31" s="71" t="str">
        <f>""</f>
        <v/>
      </c>
      <c r="B31" s="71" t="str">
        <f>""</f>
        <v/>
      </c>
      <c r="C31" s="54" t="str">
        <f>""</f>
        <v/>
      </c>
      <c r="D31" s="71" t="str">
        <f>""</f>
        <v/>
      </c>
      <c r="E31" s="71"/>
    </row>
    <row r="32" spans="1:5" x14ac:dyDescent="0.2">
      <c r="A32" s="71" t="str">
        <f>""</f>
        <v/>
      </c>
      <c r="B32" s="71" t="str">
        <f>""</f>
        <v/>
      </c>
      <c r="C32" s="54" t="str">
        <f>""</f>
        <v/>
      </c>
      <c r="D32" s="71" t="str">
        <f>""</f>
        <v/>
      </c>
      <c r="E32" s="71"/>
    </row>
    <row r="33" spans="1:5" x14ac:dyDescent="0.2">
      <c r="A33" s="71" t="str">
        <f>""</f>
        <v/>
      </c>
      <c r="B33" s="71" t="str">
        <f>""</f>
        <v/>
      </c>
      <c r="C33" s="54" t="str">
        <f>""</f>
        <v/>
      </c>
      <c r="D33" s="71" t="str">
        <f>""</f>
        <v/>
      </c>
      <c r="E33" s="71"/>
    </row>
    <row r="34" spans="1:5" x14ac:dyDescent="0.2">
      <c r="A34" s="71" t="str">
        <f>""</f>
        <v/>
      </c>
      <c r="B34" s="71" t="str">
        <f>""</f>
        <v/>
      </c>
      <c r="C34" s="54" t="str">
        <f>""</f>
        <v/>
      </c>
      <c r="D34" s="71" t="str">
        <f>""</f>
        <v/>
      </c>
      <c r="E34" s="71"/>
    </row>
    <row r="35" spans="1:5" x14ac:dyDescent="0.2">
      <c r="A35" s="71" t="str">
        <f>""</f>
        <v/>
      </c>
      <c r="B35" s="71" t="str">
        <f>""</f>
        <v/>
      </c>
      <c r="C35" s="54" t="str">
        <f>""</f>
        <v/>
      </c>
      <c r="D35" s="71" t="str">
        <f>""</f>
        <v/>
      </c>
      <c r="E35" s="71"/>
    </row>
    <row r="36" spans="1:5" x14ac:dyDescent="0.2">
      <c r="A36" s="71" t="str">
        <f>""</f>
        <v/>
      </c>
      <c r="B36" s="71" t="str">
        <f>""</f>
        <v/>
      </c>
      <c r="C36" s="54" t="str">
        <f>""</f>
        <v/>
      </c>
      <c r="D36" s="71" t="str">
        <f>""</f>
        <v/>
      </c>
      <c r="E36" s="71"/>
    </row>
    <row r="37" spans="1:5" x14ac:dyDescent="0.2">
      <c r="A37" s="71" t="str">
        <f>""</f>
        <v/>
      </c>
      <c r="B37" s="71" t="str">
        <f>""</f>
        <v/>
      </c>
      <c r="C37" s="54" t="str">
        <f>""</f>
        <v/>
      </c>
      <c r="D37" s="71" t="str">
        <f>""</f>
        <v/>
      </c>
      <c r="E37" s="71"/>
    </row>
    <row r="38" spans="1:5" x14ac:dyDescent="0.2">
      <c r="A38" s="71" t="str">
        <f>""</f>
        <v/>
      </c>
      <c r="B38" s="71" t="str">
        <f>""</f>
        <v/>
      </c>
      <c r="C38" s="54" t="str">
        <f>""</f>
        <v/>
      </c>
      <c r="D38" s="71" t="str">
        <f>""</f>
        <v/>
      </c>
      <c r="E38" s="71"/>
    </row>
    <row r="39" spans="1:5" x14ac:dyDescent="0.2">
      <c r="A39" s="71" t="str">
        <f>""</f>
        <v/>
      </c>
      <c r="B39" s="71" t="str">
        <f>""</f>
        <v/>
      </c>
      <c r="C39" s="54" t="str">
        <f>""</f>
        <v/>
      </c>
      <c r="D39" s="71" t="str">
        <f>""</f>
        <v/>
      </c>
      <c r="E39" s="71"/>
    </row>
    <row r="40" spans="1:5" x14ac:dyDescent="0.2">
      <c r="A40" s="71" t="str">
        <f>""</f>
        <v/>
      </c>
      <c r="B40" s="71" t="str">
        <f>""</f>
        <v/>
      </c>
      <c r="C40" s="54" t="str">
        <f>""</f>
        <v/>
      </c>
      <c r="D40" s="71" t="str">
        <f>""</f>
        <v/>
      </c>
      <c r="E40" s="71"/>
    </row>
    <row r="41" spans="1:5" x14ac:dyDescent="0.2">
      <c r="A41" s="71" t="str">
        <f>""</f>
        <v/>
      </c>
      <c r="B41" s="71" t="str">
        <f>""</f>
        <v/>
      </c>
      <c r="C41" s="54" t="str">
        <f>""</f>
        <v/>
      </c>
      <c r="D41" s="71" t="str">
        <f>""</f>
        <v/>
      </c>
      <c r="E41" s="71"/>
    </row>
    <row r="42" spans="1:5" x14ac:dyDescent="0.2">
      <c r="A42" s="71" t="str">
        <f>""</f>
        <v/>
      </c>
      <c r="B42" s="71" t="str">
        <f>""</f>
        <v/>
      </c>
      <c r="C42" s="54" t="str">
        <f>""</f>
        <v/>
      </c>
      <c r="D42" s="71" t="str">
        <f>""</f>
        <v/>
      </c>
      <c r="E42" s="71"/>
    </row>
    <row r="43" spans="1:5" x14ac:dyDescent="0.2">
      <c r="A43" s="71" t="str">
        <f>""</f>
        <v/>
      </c>
      <c r="B43" s="71" t="str">
        <f>""</f>
        <v/>
      </c>
      <c r="C43" s="54" t="str">
        <f>""</f>
        <v/>
      </c>
      <c r="D43" s="71" t="str">
        <f>""</f>
        <v/>
      </c>
      <c r="E43" s="71"/>
    </row>
    <row r="44" spans="1:5" x14ac:dyDescent="0.2">
      <c r="A44" s="71" t="str">
        <f>""</f>
        <v/>
      </c>
      <c r="B44" s="71" t="str">
        <f>""</f>
        <v/>
      </c>
      <c r="C44" s="54" t="str">
        <f>""</f>
        <v/>
      </c>
      <c r="D44" s="71" t="str">
        <f>""</f>
        <v/>
      </c>
      <c r="E44" s="71"/>
    </row>
    <row r="45" spans="1:5" x14ac:dyDescent="0.2">
      <c r="A45" s="71" t="str">
        <f>""</f>
        <v/>
      </c>
      <c r="B45" s="71" t="str">
        <f>""</f>
        <v/>
      </c>
      <c r="C45" s="54" t="str">
        <f>""</f>
        <v/>
      </c>
      <c r="D45" s="71" t="str">
        <f>""</f>
        <v/>
      </c>
      <c r="E45" s="71"/>
    </row>
    <row r="46" spans="1:5" x14ac:dyDescent="0.2">
      <c r="A46" s="71" t="str">
        <f>""</f>
        <v/>
      </c>
      <c r="B46" s="71" t="str">
        <f>""</f>
        <v/>
      </c>
      <c r="C46" s="54" t="str">
        <f>""</f>
        <v/>
      </c>
      <c r="D46" s="71" t="str">
        <f>""</f>
        <v/>
      </c>
      <c r="E46" s="71"/>
    </row>
    <row r="47" spans="1:5" x14ac:dyDescent="0.2">
      <c r="A47" s="71" t="str">
        <f>""</f>
        <v/>
      </c>
      <c r="B47" s="71" t="str">
        <f>""</f>
        <v/>
      </c>
      <c r="C47" s="54" t="str">
        <f>""</f>
        <v/>
      </c>
      <c r="D47" s="71" t="str">
        <f>""</f>
        <v/>
      </c>
      <c r="E47" s="71"/>
    </row>
    <row r="48" spans="1:5" x14ac:dyDescent="0.2">
      <c r="A48" s="71" t="str">
        <f>""</f>
        <v/>
      </c>
      <c r="B48" s="71" t="str">
        <f>""</f>
        <v/>
      </c>
      <c r="C48" s="54" t="str">
        <f>""</f>
        <v/>
      </c>
      <c r="D48" s="71" t="str">
        <f>""</f>
        <v/>
      </c>
      <c r="E48" s="71"/>
    </row>
    <row r="49" spans="1:5" x14ac:dyDescent="0.2">
      <c r="A49" s="71" t="str">
        <f>""</f>
        <v/>
      </c>
      <c r="B49" s="71" t="str">
        <f>""</f>
        <v/>
      </c>
      <c r="C49" s="54" t="str">
        <f>""</f>
        <v/>
      </c>
      <c r="D49" s="71" t="str">
        <f>""</f>
        <v/>
      </c>
      <c r="E49" s="71"/>
    </row>
    <row r="50" spans="1:5" x14ac:dyDescent="0.2">
      <c r="A50" s="71" t="str">
        <f>""</f>
        <v/>
      </c>
      <c r="B50" s="71" t="str">
        <f>""</f>
        <v/>
      </c>
      <c r="C50" s="54" t="str">
        <f>""</f>
        <v/>
      </c>
      <c r="D50" s="71" t="str">
        <f>""</f>
        <v/>
      </c>
      <c r="E50" s="71"/>
    </row>
    <row r="51" spans="1:5" x14ac:dyDescent="0.2">
      <c r="A51" s="71" t="str">
        <f>""</f>
        <v/>
      </c>
      <c r="B51" s="71" t="str">
        <f>""</f>
        <v/>
      </c>
      <c r="C51" s="54" t="str">
        <f>""</f>
        <v/>
      </c>
      <c r="D51" s="71" t="str">
        <f>""</f>
        <v/>
      </c>
      <c r="E51" s="71"/>
    </row>
    <row r="52" spans="1:5" x14ac:dyDescent="0.2">
      <c r="A52" s="71" t="str">
        <f>""</f>
        <v/>
      </c>
      <c r="B52" s="71" t="str">
        <f>""</f>
        <v/>
      </c>
      <c r="C52" s="54" t="str">
        <f>""</f>
        <v/>
      </c>
      <c r="D52" s="71" t="str">
        <f>""</f>
        <v/>
      </c>
      <c r="E52" s="71"/>
    </row>
    <row r="53" spans="1:5" x14ac:dyDescent="0.2">
      <c r="A53" s="71" t="str">
        <f>""</f>
        <v/>
      </c>
      <c r="B53" s="71" t="str">
        <f>""</f>
        <v/>
      </c>
      <c r="C53" s="54" t="str">
        <f>""</f>
        <v/>
      </c>
      <c r="D53" s="71" t="str">
        <f>""</f>
        <v/>
      </c>
      <c r="E53" s="71"/>
    </row>
    <row r="54" spans="1:5" x14ac:dyDescent="0.2">
      <c r="A54" s="71" t="str">
        <f>""</f>
        <v/>
      </c>
      <c r="B54" s="71" t="str">
        <f>""</f>
        <v/>
      </c>
      <c r="C54" s="54" t="str">
        <f>""</f>
        <v/>
      </c>
      <c r="D54" s="71" t="str">
        <f>""</f>
        <v/>
      </c>
      <c r="E54" s="71"/>
    </row>
    <row r="55" spans="1:5" x14ac:dyDescent="0.2">
      <c r="A55" s="71" t="str">
        <f>""</f>
        <v/>
      </c>
      <c r="B55" s="71" t="str">
        <f>""</f>
        <v/>
      </c>
      <c r="C55" s="54" t="str">
        <f>""</f>
        <v/>
      </c>
      <c r="D55" s="71" t="str">
        <f>""</f>
        <v/>
      </c>
      <c r="E55" s="71"/>
    </row>
    <row r="56" spans="1:5" x14ac:dyDescent="0.2">
      <c r="A56" s="71" t="str">
        <f>""</f>
        <v/>
      </c>
      <c r="B56" s="71" t="str">
        <f>""</f>
        <v/>
      </c>
      <c r="C56" s="54" t="str">
        <f>""</f>
        <v/>
      </c>
      <c r="D56" s="71" t="str">
        <f>""</f>
        <v/>
      </c>
      <c r="E56" s="71"/>
    </row>
    <row r="57" spans="1:5" x14ac:dyDescent="0.2">
      <c r="A57" s="71" t="str">
        <f>""</f>
        <v/>
      </c>
      <c r="B57" s="71" t="str">
        <f>""</f>
        <v/>
      </c>
      <c r="C57" s="54" t="str">
        <f>""</f>
        <v/>
      </c>
      <c r="D57" s="71" t="str">
        <f>""</f>
        <v/>
      </c>
      <c r="E57" s="71"/>
    </row>
    <row r="58" spans="1:5" x14ac:dyDescent="0.2">
      <c r="A58" s="71" t="str">
        <f>""</f>
        <v/>
      </c>
      <c r="B58" s="71" t="str">
        <f>""</f>
        <v/>
      </c>
      <c r="C58" s="54" t="str">
        <f>""</f>
        <v/>
      </c>
      <c r="D58" s="71" t="str">
        <f>""</f>
        <v/>
      </c>
      <c r="E58" s="71"/>
    </row>
    <row r="59" spans="1:5" x14ac:dyDescent="0.2">
      <c r="A59" s="71" t="str">
        <f>""</f>
        <v/>
      </c>
      <c r="B59" s="71" t="str">
        <f>""</f>
        <v/>
      </c>
      <c r="C59" s="54" t="str">
        <f>""</f>
        <v/>
      </c>
      <c r="D59" s="71" t="str">
        <f>""</f>
        <v/>
      </c>
      <c r="E59" s="71"/>
    </row>
    <row r="60" spans="1:5" x14ac:dyDescent="0.2">
      <c r="A60" s="71" t="str">
        <f>""</f>
        <v/>
      </c>
      <c r="B60" s="71" t="str">
        <f>""</f>
        <v/>
      </c>
      <c r="C60" s="54" t="str">
        <f>""</f>
        <v/>
      </c>
      <c r="D60" s="71" t="str">
        <f>""</f>
        <v/>
      </c>
      <c r="E60" s="71"/>
    </row>
    <row r="61" spans="1:5" x14ac:dyDescent="0.2">
      <c r="A61" s="71" t="str">
        <f>""</f>
        <v/>
      </c>
      <c r="B61" s="71" t="str">
        <f>""</f>
        <v/>
      </c>
      <c r="C61" s="54" t="str">
        <f>""</f>
        <v/>
      </c>
      <c r="D61" s="71" t="str">
        <f>""</f>
        <v/>
      </c>
      <c r="E61" s="71"/>
    </row>
    <row r="62" spans="1:5" x14ac:dyDescent="0.2">
      <c r="A62" s="71" t="str">
        <f>""</f>
        <v/>
      </c>
      <c r="B62" s="71" t="str">
        <f>""</f>
        <v/>
      </c>
      <c r="C62" s="54" t="str">
        <f>""</f>
        <v/>
      </c>
      <c r="D62" s="71" t="str">
        <f>""</f>
        <v/>
      </c>
      <c r="E62" s="71"/>
    </row>
    <row r="63" spans="1:5" x14ac:dyDescent="0.2">
      <c r="A63" s="71" t="str">
        <f>""</f>
        <v/>
      </c>
      <c r="B63" s="71" t="str">
        <f>""</f>
        <v/>
      </c>
      <c r="C63" s="54" t="str">
        <f>""</f>
        <v/>
      </c>
      <c r="D63" s="71" t="str">
        <f>""</f>
        <v/>
      </c>
      <c r="E63" s="71"/>
    </row>
    <row r="64" spans="1:5" x14ac:dyDescent="0.2">
      <c r="A64" s="71" t="str">
        <f>""</f>
        <v/>
      </c>
      <c r="B64" s="71" t="str">
        <f>""</f>
        <v/>
      </c>
      <c r="C64" s="54" t="str">
        <f>""</f>
        <v/>
      </c>
      <c r="D64" s="71" t="str">
        <f>""</f>
        <v/>
      </c>
      <c r="E64" s="71"/>
    </row>
    <row r="65" spans="1:5" x14ac:dyDescent="0.2">
      <c r="A65" s="71" t="str">
        <f>""</f>
        <v/>
      </c>
      <c r="B65" s="71" t="str">
        <f>""</f>
        <v/>
      </c>
      <c r="C65" s="54" t="str">
        <f>""</f>
        <v/>
      </c>
      <c r="D65" s="71" t="str">
        <f>""</f>
        <v/>
      </c>
      <c r="E65" s="71"/>
    </row>
    <row r="66" spans="1:5" x14ac:dyDescent="0.2">
      <c r="A66" s="71" t="str">
        <f>""</f>
        <v/>
      </c>
      <c r="B66" s="71" t="str">
        <f>""</f>
        <v/>
      </c>
      <c r="C66" s="54" t="str">
        <f>""</f>
        <v/>
      </c>
      <c r="D66" s="71" t="str">
        <f>""</f>
        <v/>
      </c>
      <c r="E66" s="71"/>
    </row>
    <row r="67" spans="1:5" x14ac:dyDescent="0.2">
      <c r="A67" s="71" t="str">
        <f>""</f>
        <v/>
      </c>
      <c r="B67" s="71" t="str">
        <f>""</f>
        <v/>
      </c>
      <c r="C67" s="54" t="str">
        <f>""</f>
        <v/>
      </c>
      <c r="D67" s="71" t="str">
        <f>""</f>
        <v/>
      </c>
      <c r="E67" s="71"/>
    </row>
    <row r="68" spans="1:5" x14ac:dyDescent="0.2">
      <c r="A68" s="71" t="str">
        <f>""</f>
        <v/>
      </c>
      <c r="B68" s="71" t="str">
        <f>""</f>
        <v/>
      </c>
      <c r="C68" s="54" t="str">
        <f>""</f>
        <v/>
      </c>
      <c r="D68" s="71" t="str">
        <f>""</f>
        <v/>
      </c>
      <c r="E68" s="71"/>
    </row>
    <row r="69" spans="1:5" x14ac:dyDescent="0.2">
      <c r="A69" s="71" t="str">
        <f>""</f>
        <v/>
      </c>
      <c r="B69" s="71" t="str">
        <f>""</f>
        <v/>
      </c>
      <c r="C69" s="54" t="str">
        <f>""</f>
        <v/>
      </c>
      <c r="D69" s="71" t="str">
        <f>""</f>
        <v/>
      </c>
      <c r="E69" s="71"/>
    </row>
    <row r="70" spans="1:5" x14ac:dyDescent="0.2">
      <c r="A70" s="71" t="str">
        <f>""</f>
        <v/>
      </c>
      <c r="B70" s="71" t="str">
        <f>""</f>
        <v/>
      </c>
      <c r="C70" s="54" t="str">
        <f>""</f>
        <v/>
      </c>
      <c r="D70" s="71" t="str">
        <f>""</f>
        <v/>
      </c>
      <c r="E70" s="71"/>
    </row>
    <row r="71" spans="1:5" x14ac:dyDescent="0.2">
      <c r="A71" s="71" t="str">
        <f>""</f>
        <v/>
      </c>
      <c r="B71" s="71" t="str">
        <f>""</f>
        <v/>
      </c>
      <c r="C71" s="54" t="str">
        <f>""</f>
        <v/>
      </c>
      <c r="D71" s="71" t="str">
        <f>""</f>
        <v/>
      </c>
      <c r="E71" s="71"/>
    </row>
    <row r="72" spans="1:5" x14ac:dyDescent="0.2">
      <c r="A72" s="71" t="str">
        <f>""</f>
        <v/>
      </c>
      <c r="B72" s="71" t="str">
        <f>""</f>
        <v/>
      </c>
      <c r="C72" s="54" t="str">
        <f>""</f>
        <v/>
      </c>
      <c r="D72" s="71" t="str">
        <f>""</f>
        <v/>
      </c>
      <c r="E72" s="71"/>
    </row>
    <row r="73" spans="1:5" x14ac:dyDescent="0.2">
      <c r="A73" s="71" t="str">
        <f>""</f>
        <v/>
      </c>
      <c r="B73" s="71" t="str">
        <f>""</f>
        <v/>
      </c>
      <c r="C73" s="54" t="str">
        <f>""</f>
        <v/>
      </c>
      <c r="D73" s="71" t="str">
        <f>""</f>
        <v/>
      </c>
      <c r="E73" s="71"/>
    </row>
    <row r="74" spans="1:5" x14ac:dyDescent="0.2">
      <c r="A74" s="71" t="str">
        <f>""</f>
        <v/>
      </c>
      <c r="B74" s="71" t="str">
        <f>""</f>
        <v/>
      </c>
      <c r="C74" s="54" t="str">
        <f>""</f>
        <v/>
      </c>
      <c r="D74" s="71" t="str">
        <f>""</f>
        <v/>
      </c>
      <c r="E74" s="71"/>
    </row>
    <row r="75" spans="1:5" x14ac:dyDescent="0.2">
      <c r="A75" s="71" t="str">
        <f>""</f>
        <v/>
      </c>
      <c r="B75" s="71" t="str">
        <f>""</f>
        <v/>
      </c>
      <c r="C75" s="54" t="str">
        <f>""</f>
        <v/>
      </c>
      <c r="D75" s="71" t="str">
        <f>""</f>
        <v/>
      </c>
      <c r="E75" s="71"/>
    </row>
    <row r="76" spans="1:5" x14ac:dyDescent="0.2">
      <c r="A76" s="71" t="str">
        <f>""</f>
        <v/>
      </c>
      <c r="B76" s="71" t="str">
        <f>""</f>
        <v/>
      </c>
      <c r="C76" s="54" t="str">
        <f>""</f>
        <v/>
      </c>
      <c r="D76" s="71" t="str">
        <f>""</f>
        <v/>
      </c>
      <c r="E76" s="71"/>
    </row>
    <row r="77" spans="1:5" x14ac:dyDescent="0.2">
      <c r="A77" s="71" t="str">
        <f>""</f>
        <v/>
      </c>
      <c r="B77" s="71" t="str">
        <f>""</f>
        <v/>
      </c>
      <c r="C77" s="54" t="str">
        <f>""</f>
        <v/>
      </c>
      <c r="D77" s="71" t="str">
        <f>""</f>
        <v/>
      </c>
      <c r="E77" s="71"/>
    </row>
    <row r="78" spans="1:5" x14ac:dyDescent="0.2">
      <c r="A78" s="71" t="str">
        <f>""</f>
        <v/>
      </c>
      <c r="B78" s="71" t="str">
        <f>""</f>
        <v/>
      </c>
      <c r="C78" s="54" t="str">
        <f>""</f>
        <v/>
      </c>
      <c r="D78" s="71" t="str">
        <f>""</f>
        <v/>
      </c>
      <c r="E78" s="71"/>
    </row>
    <row r="79" spans="1:5" x14ac:dyDescent="0.2">
      <c r="A79" s="71" t="str">
        <f>""</f>
        <v/>
      </c>
      <c r="B79" s="71" t="str">
        <f>""</f>
        <v/>
      </c>
      <c r="C79" s="54" t="str">
        <f>""</f>
        <v/>
      </c>
      <c r="D79" s="71" t="str">
        <f>""</f>
        <v/>
      </c>
      <c r="E79" s="71"/>
    </row>
    <row r="80" spans="1:5" x14ac:dyDescent="0.2">
      <c r="A80" s="71" t="str">
        <f>""</f>
        <v/>
      </c>
      <c r="B80" s="71" t="str">
        <f>""</f>
        <v/>
      </c>
      <c r="C80" s="54" t="str">
        <f>""</f>
        <v/>
      </c>
      <c r="D80" s="71" t="str">
        <f>""</f>
        <v/>
      </c>
      <c r="E80" s="71"/>
    </row>
    <row r="81" spans="1:5" x14ac:dyDescent="0.2">
      <c r="A81" s="71" t="str">
        <f>""</f>
        <v/>
      </c>
      <c r="B81" s="71" t="str">
        <f>""</f>
        <v/>
      </c>
      <c r="C81" s="54" t="str">
        <f>""</f>
        <v/>
      </c>
      <c r="D81" s="71" t="str">
        <f>""</f>
        <v/>
      </c>
      <c r="E81" s="71"/>
    </row>
    <row r="82" spans="1:5" x14ac:dyDescent="0.2">
      <c r="A82" s="71" t="str">
        <f>""</f>
        <v/>
      </c>
      <c r="B82" s="71" t="str">
        <f>""</f>
        <v/>
      </c>
      <c r="C82" s="54" t="str">
        <f>""</f>
        <v/>
      </c>
      <c r="D82" s="71" t="str">
        <f>""</f>
        <v/>
      </c>
      <c r="E82" s="71"/>
    </row>
    <row r="83" spans="1:5" x14ac:dyDescent="0.2">
      <c r="A83" s="71" t="str">
        <f>""</f>
        <v/>
      </c>
      <c r="B83" s="71" t="str">
        <f>""</f>
        <v/>
      </c>
      <c r="C83" s="54" t="str">
        <f>""</f>
        <v/>
      </c>
      <c r="D83" s="71" t="str">
        <f>""</f>
        <v/>
      </c>
      <c r="E83" s="71"/>
    </row>
    <row r="84" spans="1:5" x14ac:dyDescent="0.2">
      <c r="A84" s="71" t="str">
        <f>""</f>
        <v/>
      </c>
      <c r="B84" s="71" t="str">
        <f>""</f>
        <v/>
      </c>
      <c r="C84" s="54" t="str">
        <f>""</f>
        <v/>
      </c>
      <c r="D84" s="71" t="str">
        <f>""</f>
        <v/>
      </c>
      <c r="E84" s="71"/>
    </row>
    <row r="85" spans="1:5" x14ac:dyDescent="0.2">
      <c r="A85" s="71" t="str">
        <f>""</f>
        <v/>
      </c>
      <c r="B85" s="71" t="str">
        <f>""</f>
        <v/>
      </c>
      <c r="C85" s="54" t="str">
        <f>""</f>
        <v/>
      </c>
      <c r="D85" s="71" t="str">
        <f>""</f>
        <v/>
      </c>
      <c r="E85" s="71"/>
    </row>
    <row r="86" spans="1:5" x14ac:dyDescent="0.2">
      <c r="A86" s="71" t="str">
        <f>""</f>
        <v/>
      </c>
      <c r="B86" s="71" t="str">
        <f>""</f>
        <v/>
      </c>
      <c r="C86" s="54" t="str">
        <f>""</f>
        <v/>
      </c>
      <c r="D86" s="71" t="str">
        <f>""</f>
        <v/>
      </c>
      <c r="E86" s="71"/>
    </row>
    <row r="87" spans="1:5" x14ac:dyDescent="0.2">
      <c r="A87" s="71" t="str">
        <f>""</f>
        <v/>
      </c>
      <c r="B87" s="71" t="str">
        <f>""</f>
        <v/>
      </c>
      <c r="C87" s="54" t="str">
        <f>""</f>
        <v/>
      </c>
      <c r="D87" s="71" t="str">
        <f>""</f>
        <v/>
      </c>
      <c r="E87" s="71"/>
    </row>
    <row r="88" spans="1:5" x14ac:dyDescent="0.2">
      <c r="A88" s="71" t="str">
        <f>""</f>
        <v/>
      </c>
      <c r="B88" s="71" t="str">
        <f>""</f>
        <v/>
      </c>
      <c r="C88" s="54" t="str">
        <f>""</f>
        <v/>
      </c>
      <c r="D88" s="71" t="str">
        <f>""</f>
        <v/>
      </c>
      <c r="E88" s="71"/>
    </row>
    <row r="89" spans="1:5" x14ac:dyDescent="0.2">
      <c r="A89" s="71" t="str">
        <f>""</f>
        <v/>
      </c>
      <c r="B89" s="71" t="str">
        <f>""</f>
        <v/>
      </c>
      <c r="C89" s="54" t="str">
        <f>""</f>
        <v/>
      </c>
      <c r="D89" s="71" t="str">
        <f>""</f>
        <v/>
      </c>
      <c r="E89" s="71"/>
    </row>
    <row r="90" spans="1:5" x14ac:dyDescent="0.2">
      <c r="A90" s="71" t="str">
        <f>""</f>
        <v/>
      </c>
      <c r="B90" s="71" t="str">
        <f>""</f>
        <v/>
      </c>
      <c r="C90" s="54" t="str">
        <f>""</f>
        <v/>
      </c>
      <c r="D90" s="71" t="str">
        <f>""</f>
        <v/>
      </c>
      <c r="E90" s="71"/>
    </row>
    <row r="91" spans="1:5" x14ac:dyDescent="0.2">
      <c r="A91" s="71" t="str">
        <f>""</f>
        <v/>
      </c>
      <c r="B91" s="71" t="str">
        <f>""</f>
        <v/>
      </c>
      <c r="C91" s="54" t="str">
        <f>""</f>
        <v/>
      </c>
      <c r="D91" s="71" t="str">
        <f>""</f>
        <v/>
      </c>
      <c r="E91" s="71"/>
    </row>
    <row r="92" spans="1:5" x14ac:dyDescent="0.2">
      <c r="A92" s="71" t="str">
        <f>""</f>
        <v/>
      </c>
      <c r="B92" s="71" t="str">
        <f>""</f>
        <v/>
      </c>
      <c r="C92" s="54" t="str">
        <f>""</f>
        <v/>
      </c>
      <c r="D92" s="71" t="str">
        <f>""</f>
        <v/>
      </c>
      <c r="E92" s="71"/>
    </row>
    <row r="93" spans="1:5" x14ac:dyDescent="0.2">
      <c r="A93" s="71" t="str">
        <f>""</f>
        <v/>
      </c>
      <c r="B93" s="71" t="str">
        <f>""</f>
        <v/>
      </c>
      <c r="C93" s="54" t="str">
        <f>""</f>
        <v/>
      </c>
      <c r="D93" s="71" t="str">
        <f>""</f>
        <v/>
      </c>
      <c r="E93" s="71"/>
    </row>
    <row r="94" spans="1:5" x14ac:dyDescent="0.2">
      <c r="A94" s="71" t="str">
        <f>""</f>
        <v/>
      </c>
      <c r="B94" s="71" t="str">
        <f>""</f>
        <v/>
      </c>
      <c r="C94" s="54" t="str">
        <f>""</f>
        <v/>
      </c>
      <c r="D94" s="71" t="str">
        <f>""</f>
        <v/>
      </c>
      <c r="E94" s="71"/>
    </row>
    <row r="95" spans="1:5" x14ac:dyDescent="0.2">
      <c r="A95" s="71" t="str">
        <f>""</f>
        <v/>
      </c>
      <c r="B95" s="71" t="str">
        <f>""</f>
        <v/>
      </c>
      <c r="C95" s="54" t="str">
        <f>""</f>
        <v/>
      </c>
      <c r="D95" s="71" t="str">
        <f>""</f>
        <v/>
      </c>
      <c r="E95" s="71"/>
    </row>
    <row r="96" spans="1:5" x14ac:dyDescent="0.2">
      <c r="A96" s="71" t="str">
        <f>""</f>
        <v/>
      </c>
      <c r="B96" s="71" t="str">
        <f>""</f>
        <v/>
      </c>
      <c r="C96" s="54" t="str">
        <f>""</f>
        <v/>
      </c>
      <c r="D96" s="71" t="str">
        <f>""</f>
        <v/>
      </c>
      <c r="E96" s="71"/>
    </row>
    <row r="97" spans="1:5" x14ac:dyDescent="0.2">
      <c r="A97" s="71" t="str">
        <f>""</f>
        <v/>
      </c>
      <c r="B97" s="71" t="str">
        <f>""</f>
        <v/>
      </c>
      <c r="C97" s="54" t="str">
        <f>""</f>
        <v/>
      </c>
      <c r="D97" s="71" t="str">
        <f>""</f>
        <v/>
      </c>
      <c r="E97" s="71"/>
    </row>
    <row r="98" spans="1:5" x14ac:dyDescent="0.2">
      <c r="A98" s="71" t="str">
        <f>""</f>
        <v/>
      </c>
      <c r="B98" s="71" t="str">
        <f>""</f>
        <v/>
      </c>
      <c r="C98" s="54" t="str">
        <f>""</f>
        <v/>
      </c>
      <c r="D98" s="71" t="str">
        <f>""</f>
        <v/>
      </c>
      <c r="E98" s="71"/>
    </row>
    <row r="99" spans="1:5" x14ac:dyDescent="0.2">
      <c r="A99" s="71" t="str">
        <f>""</f>
        <v/>
      </c>
      <c r="B99" s="71" t="str">
        <f>""</f>
        <v/>
      </c>
      <c r="C99" s="54" t="str">
        <f>""</f>
        <v/>
      </c>
      <c r="D99" s="71" t="str">
        <f>""</f>
        <v/>
      </c>
      <c r="E99" s="71"/>
    </row>
    <row r="100" spans="1:5" x14ac:dyDescent="0.2">
      <c r="A100" s="71" t="str">
        <f>""</f>
        <v/>
      </c>
      <c r="B100" s="71" t="str">
        <f>""</f>
        <v/>
      </c>
      <c r="C100" s="54" t="str">
        <f>""</f>
        <v/>
      </c>
      <c r="D100" s="71" t="str">
        <f>""</f>
        <v/>
      </c>
      <c r="E100" s="71"/>
    </row>
  </sheetData>
  <pageMargins left="0.7" right="0.7" top="0.75" bottom="0.75" header="0.3" footer="0.3"/>
  <pageSetup paperSize="9" scale="5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Munka1">
    <tabColor indexed="11"/>
    <pageSetUpPr fitToPage="1"/>
  </sheetPr>
  <dimension ref="A1:J1048576"/>
  <sheetViews>
    <sheetView zoomScaleNormal="100" workbookViewId="0">
      <pane xSplit="10" ySplit="11" topLeftCell="K12" activePane="bottomRight" state="frozen"/>
      <selection pane="topRight" activeCell="L1" sqref="L1"/>
      <selection pane="bottomLeft" activeCell="A14" sqref="A14"/>
      <selection pane="bottomRight" activeCell="G1" sqref="G1:H1048576"/>
    </sheetView>
  </sheetViews>
  <sheetFormatPr defaultColWidth="7.42578125" defaultRowHeight="12.75" x14ac:dyDescent="0.2"/>
  <cols>
    <col min="1" max="1" width="10" customWidth="1"/>
    <col min="2" max="2" width="7" customWidth="1"/>
    <col min="3" max="3" width="8.7109375" customWidth="1"/>
    <col min="4" max="4" width="8.85546875" customWidth="1"/>
    <col min="5" max="5" width="8.7109375" customWidth="1"/>
    <col min="6" max="6" width="10.42578125" style="2" customWidth="1"/>
    <col min="7" max="8" width="6.85546875" customWidth="1"/>
    <col min="9" max="9" width="20.7109375" customWidth="1"/>
    <col min="10" max="10" width="28.7109375" bestFit="1" customWidth="1"/>
  </cols>
  <sheetData>
    <row r="1" spans="1:10" ht="17.25" customHeight="1" x14ac:dyDescent="0.2">
      <c r="F1"/>
      <c r="I1" s="14" t="s">
        <v>15</v>
      </c>
      <c r="J1" s="10" t="s">
        <v>37</v>
      </c>
    </row>
    <row r="2" spans="1:10" ht="17.25" customHeight="1" x14ac:dyDescent="0.2">
      <c r="F2"/>
      <c r="I2" s="6" t="s">
        <v>38</v>
      </c>
      <c r="J2" s="74" t="str">
        <f>'The Costumer''s Details'!$B3</f>
        <v>(company name)</v>
      </c>
    </row>
    <row r="3" spans="1:10" ht="17.25" customHeight="1" x14ac:dyDescent="0.2">
      <c r="F3"/>
      <c r="I3" s="6" t="s">
        <v>39</v>
      </c>
      <c r="J3" s="74" t="str">
        <f>'The Costumer''s Details'!$B7</f>
        <v>(project name)</v>
      </c>
    </row>
    <row r="4" spans="1:10" ht="17.25" customHeight="1" x14ac:dyDescent="0.2">
      <c r="F4"/>
      <c r="I4" s="6" t="s">
        <v>40</v>
      </c>
      <c r="J4" s="75" t="s">
        <v>72</v>
      </c>
    </row>
    <row r="5" spans="1:10" ht="17.25" customHeight="1" x14ac:dyDescent="0.2">
      <c r="F5"/>
      <c r="I5" s="6" t="s">
        <v>41</v>
      </c>
      <c r="J5" s="74" t="str">
        <f>'The Costumer''s Details'!$B15</f>
        <v>FQ Plusz Kft.</v>
      </c>
    </row>
    <row r="6" spans="1:10" ht="17.25" customHeight="1" x14ac:dyDescent="0.2">
      <c r="F6"/>
      <c r="I6" s="6" t="s">
        <v>42</v>
      </c>
      <c r="J6" s="76" t="str">
        <f>IF('The Costumer''s Details'!$B9="","",'The Costumer''s Details'!$B9)</f>
        <v/>
      </c>
    </row>
    <row r="7" spans="1:10" ht="17.25" customHeight="1" x14ac:dyDescent="0.2">
      <c r="F7"/>
      <c r="I7" s="6" t="s">
        <v>48</v>
      </c>
      <c r="J7" s="77" t="str">
        <f>'The Costumer''s Details'!$B10</f>
        <v>B class</v>
      </c>
    </row>
    <row r="8" spans="1:10" ht="17.25" customHeight="1" x14ac:dyDescent="0.2">
      <c r="F8"/>
    </row>
    <row r="9" spans="1:10" ht="17.25" customHeight="1" x14ac:dyDescent="0.2">
      <c r="F9"/>
    </row>
    <row r="10" spans="1:10" ht="17.25" customHeight="1" x14ac:dyDescent="0.2">
      <c r="F10"/>
      <c r="G10" t="s">
        <v>43</v>
      </c>
    </row>
    <row r="11" spans="1:10" s="11" customFormat="1" ht="27.75" customHeight="1" x14ac:dyDescent="0.2">
      <c r="A11" s="15" t="s">
        <v>32</v>
      </c>
      <c r="B11" s="15" t="s">
        <v>44</v>
      </c>
      <c r="C11" s="15" t="s">
        <v>0</v>
      </c>
      <c r="D11" s="15" t="s">
        <v>1</v>
      </c>
      <c r="E11" s="15" t="s">
        <v>2</v>
      </c>
      <c r="F11" s="18" t="s">
        <v>45</v>
      </c>
      <c r="G11" s="17" t="s">
        <v>3</v>
      </c>
      <c r="H11" s="17" t="s">
        <v>4</v>
      </c>
      <c r="I11" s="16" t="s">
        <v>46</v>
      </c>
      <c r="J11" s="16" t="s">
        <v>46</v>
      </c>
    </row>
    <row r="12" spans="1:10" s="3" customFormat="1" ht="17.25" customHeight="1" x14ac:dyDescent="0.25">
      <c r="A12" s="95"/>
      <c r="B12" s="1"/>
      <c r="C12" s="5"/>
      <c r="D12" s="5"/>
      <c r="E12" s="5"/>
      <c r="F12" s="83" t="str">
        <f>IF(B12="","",IF($J$7="Steel",2,IF($J$7="Fireprotect",VLOOKUP(MAX(C12:D12),'The Costumer''s Details'!$AD$15:$AF$18,3),VLOOKUP(MAX(C12:D12),'The Costumer''s Details'!$AD$10:$AF$13,3))))</f>
        <v/>
      </c>
      <c r="G12" s="68" t="str">
        <f t="shared" ref="G12:G43" si="0">IF(B12="","",IF(OR($J$7="Fireprotect",$J$7="Steel"),30,IF(MAX(C12:D12)&lt;=750,20,IF(MAX(C12:D12)&lt;=2000,30,40))))</f>
        <v/>
      </c>
      <c r="H12" s="68" t="str">
        <f>G12</f>
        <v/>
      </c>
      <c r="I12" s="4"/>
      <c r="J12" s="20"/>
    </row>
    <row r="13" spans="1:10" s="3" customFormat="1" ht="17.25" customHeight="1" x14ac:dyDescent="0.25">
      <c r="A13" s="96"/>
      <c r="B13" s="1"/>
      <c r="C13" s="5"/>
      <c r="D13" s="5"/>
      <c r="E13" s="5"/>
      <c r="F13" s="83" t="str">
        <f>IF(B13="","",IF($J$7="Steel",2,IF($J$7="Fireprotect",VLOOKUP(MAX(C13:D13),'The Costumer''s Details'!$AD$15:$AF$18,3),VLOOKUP(MAX(C13:D13),'The Costumer''s Details'!$AD$10:$AF$13,3))))</f>
        <v/>
      </c>
      <c r="G13" s="68" t="str">
        <f t="shared" si="0"/>
        <v/>
      </c>
      <c r="H13" s="68" t="str">
        <f t="shared" ref="H13:H76" si="1">G13</f>
        <v/>
      </c>
      <c r="I13" s="4"/>
      <c r="J13" s="20"/>
    </row>
    <row r="14" spans="1:10" s="3" customFormat="1" ht="17.25" customHeight="1" x14ac:dyDescent="0.25">
      <c r="A14" s="96"/>
      <c r="B14" s="1"/>
      <c r="C14" s="5"/>
      <c r="D14" s="5"/>
      <c r="E14" s="5"/>
      <c r="F14" s="83" t="str">
        <f>IF(B14="","",IF($J$7="Steel",2,IF($J$7="Fireprotect",VLOOKUP(MAX(C14:D14),'The Costumer''s Details'!$AD$15:$AF$18,3),VLOOKUP(MAX(C14:D14),'The Costumer''s Details'!$AD$10:$AF$13,3))))</f>
        <v/>
      </c>
      <c r="G14" s="68" t="str">
        <f t="shared" si="0"/>
        <v/>
      </c>
      <c r="H14" s="68" t="str">
        <f t="shared" si="1"/>
        <v/>
      </c>
      <c r="I14" s="4"/>
      <c r="J14" s="19"/>
    </row>
    <row r="15" spans="1:10" s="3" customFormat="1" ht="17.25" customHeight="1" x14ac:dyDescent="0.25">
      <c r="A15" s="96"/>
      <c r="B15" s="1"/>
      <c r="C15" s="5"/>
      <c r="D15" s="5"/>
      <c r="E15" s="5"/>
      <c r="F15" s="83" t="str">
        <f>IF(B15="","",IF($J$7="Steel",2,IF($J$7="Fireprotect",VLOOKUP(MAX(C15:D15),'The Costumer''s Details'!$AD$15:$AF$18,3),VLOOKUP(MAX(C15:D15),'The Costumer''s Details'!$AD$10:$AF$13,3))))</f>
        <v/>
      </c>
      <c r="G15" s="68" t="str">
        <f t="shared" si="0"/>
        <v/>
      </c>
      <c r="H15" s="68" t="str">
        <f t="shared" si="1"/>
        <v/>
      </c>
      <c r="I15" s="4"/>
      <c r="J15" s="12"/>
    </row>
    <row r="16" spans="1:10" s="3" customFormat="1" ht="17.25" customHeight="1" x14ac:dyDescent="0.25">
      <c r="A16" s="96"/>
      <c r="B16" s="1"/>
      <c r="C16" s="5"/>
      <c r="D16" s="5"/>
      <c r="E16" s="5"/>
      <c r="F16" s="83" t="str">
        <f>IF(B16="","",IF($J$7="Steel",2,IF($J$7="Fireprotect",VLOOKUP(MAX(C16:D16),'The Costumer''s Details'!$AD$15:$AF$18,3),VLOOKUP(MAX(C16:D16),'The Costumer''s Details'!$AD$10:$AF$13,3))))</f>
        <v/>
      </c>
      <c r="G16" s="68" t="str">
        <f t="shared" si="0"/>
        <v/>
      </c>
      <c r="H16" s="68" t="str">
        <f t="shared" si="1"/>
        <v/>
      </c>
      <c r="I16" s="4"/>
      <c r="J16" s="13"/>
    </row>
    <row r="17" spans="1:10" s="3" customFormat="1" ht="17.25" customHeight="1" x14ac:dyDescent="0.25">
      <c r="A17" s="96"/>
      <c r="B17" s="1"/>
      <c r="C17" s="5"/>
      <c r="D17" s="5"/>
      <c r="E17" s="5"/>
      <c r="F17" s="83" t="str">
        <f>IF(B17="","",IF($J$7="Steel",2,IF($J$7="Fireprotect",VLOOKUP(MAX(C17:D17),'The Costumer''s Details'!$AD$15:$AF$18,3),VLOOKUP(MAX(C17:D17),'The Costumer''s Details'!$AD$10:$AF$13,3))))</f>
        <v/>
      </c>
      <c r="G17" s="68" t="str">
        <f t="shared" si="0"/>
        <v/>
      </c>
      <c r="H17" s="68" t="str">
        <f t="shared" si="1"/>
        <v/>
      </c>
      <c r="I17" s="4"/>
      <c r="J17" s="19"/>
    </row>
    <row r="18" spans="1:10" s="3" customFormat="1" ht="17.25" customHeight="1" x14ac:dyDescent="0.25">
      <c r="A18" s="96"/>
      <c r="B18" s="1"/>
      <c r="C18" s="5"/>
      <c r="D18" s="5"/>
      <c r="E18" s="5"/>
      <c r="F18" s="83" t="str">
        <f>IF(B18="","",IF($J$7="Steel",2,IF($J$7="Fireprotect",VLOOKUP(MAX(C18:D18),'The Costumer''s Details'!$AD$15:$AF$18,3),VLOOKUP(MAX(C18:D18),'The Costumer''s Details'!$AD$10:$AF$13,3))))</f>
        <v/>
      </c>
      <c r="G18" s="68" t="str">
        <f t="shared" si="0"/>
        <v/>
      </c>
      <c r="H18" s="68" t="str">
        <f t="shared" si="1"/>
        <v/>
      </c>
      <c r="I18" s="4"/>
      <c r="J18" s="13"/>
    </row>
    <row r="19" spans="1:10" s="3" customFormat="1" ht="17.25" customHeight="1" x14ac:dyDescent="0.25">
      <c r="A19" s="96"/>
      <c r="B19" s="1"/>
      <c r="C19" s="5"/>
      <c r="D19" s="5"/>
      <c r="E19" s="5"/>
      <c r="F19" s="83" t="str">
        <f>IF(B19="","",IF($J$7="Steel",2,IF($J$7="Fireprotect",VLOOKUP(MAX(C19:D19),'The Costumer''s Details'!$AD$15:$AF$18,3),VLOOKUP(MAX(C19:D19),'The Costumer''s Details'!$AD$10:$AF$13,3))))</f>
        <v/>
      </c>
      <c r="G19" s="68" t="str">
        <f t="shared" si="0"/>
        <v/>
      </c>
      <c r="H19" s="68" t="str">
        <f t="shared" si="1"/>
        <v/>
      </c>
      <c r="I19" s="4"/>
      <c r="J19" s="13"/>
    </row>
    <row r="20" spans="1:10" s="3" customFormat="1" ht="17.25" customHeight="1" x14ac:dyDescent="0.25">
      <c r="A20" s="96"/>
      <c r="B20" s="1"/>
      <c r="C20" s="5"/>
      <c r="D20" s="5"/>
      <c r="E20" s="5"/>
      <c r="F20" s="83" t="str">
        <f>IF(B20="","",IF($J$7="Steel",2,IF($J$7="Fireprotect",VLOOKUP(MAX(C20:D20),'The Costumer''s Details'!$AD$15:$AF$18,3),VLOOKUP(MAX(C20:D20),'The Costumer''s Details'!$AD$10:$AF$13,3))))</f>
        <v/>
      </c>
      <c r="G20" s="68" t="str">
        <f t="shared" si="0"/>
        <v/>
      </c>
      <c r="H20" s="68" t="str">
        <f t="shared" si="1"/>
        <v/>
      </c>
      <c r="I20" s="4"/>
      <c r="J20" s="12"/>
    </row>
    <row r="21" spans="1:10" s="3" customFormat="1" ht="17.25" customHeight="1" x14ac:dyDescent="0.25">
      <c r="A21" s="96"/>
      <c r="B21" s="1"/>
      <c r="C21" s="5"/>
      <c r="D21" s="5"/>
      <c r="E21" s="5"/>
      <c r="F21" s="83" t="str">
        <f>IF(B21="","",IF($J$7="Steel",2,IF($J$7="Fireprotect",VLOOKUP(MAX(C21:D21),'The Costumer''s Details'!$AD$15:$AF$18,3),VLOOKUP(MAX(C21:D21),'The Costumer''s Details'!$AD$10:$AF$13,3))))</f>
        <v/>
      </c>
      <c r="G21" s="68" t="str">
        <f t="shared" si="0"/>
        <v/>
      </c>
      <c r="H21" s="68" t="str">
        <f t="shared" si="1"/>
        <v/>
      </c>
      <c r="I21" s="4"/>
      <c r="J21" s="12"/>
    </row>
    <row r="22" spans="1:10" s="3" customFormat="1" ht="17.25" customHeight="1" x14ac:dyDescent="0.25">
      <c r="A22" s="96"/>
      <c r="B22" s="1"/>
      <c r="C22" s="5"/>
      <c r="D22" s="5"/>
      <c r="E22" s="5"/>
      <c r="F22" s="83" t="str">
        <f>IF(B22="","",IF($J$7="Steel",2,IF($J$7="Fireprotect",VLOOKUP(MAX(C22:D22),'The Costumer''s Details'!$AD$15:$AF$18,3),VLOOKUP(MAX(C22:D22),'The Costumer''s Details'!$AD$10:$AF$13,3))))</f>
        <v/>
      </c>
      <c r="G22" s="68" t="str">
        <f t="shared" si="0"/>
        <v/>
      </c>
      <c r="H22" s="68" t="str">
        <f t="shared" si="1"/>
        <v/>
      </c>
      <c r="I22" s="4"/>
      <c r="J22" s="19"/>
    </row>
    <row r="23" spans="1:10" s="3" customFormat="1" ht="17.25" customHeight="1" x14ac:dyDescent="0.25">
      <c r="A23" s="96"/>
      <c r="B23" s="1"/>
      <c r="C23" s="5"/>
      <c r="D23" s="5"/>
      <c r="E23" s="5"/>
      <c r="F23" s="83" t="str">
        <f>IF(B23="","",IF($J$7="Steel",2,IF($J$7="Fireprotect",VLOOKUP(MAX(C23:D23),'The Costumer''s Details'!$AD$15:$AF$18,3),VLOOKUP(MAX(C23:D23),'The Costumer''s Details'!$AD$10:$AF$13,3))))</f>
        <v/>
      </c>
      <c r="G23" s="68" t="str">
        <f t="shared" si="0"/>
        <v/>
      </c>
      <c r="H23" s="68" t="str">
        <f t="shared" si="1"/>
        <v/>
      </c>
      <c r="I23" s="4"/>
      <c r="J23" s="12"/>
    </row>
    <row r="24" spans="1:10" s="3" customFormat="1" ht="17.25" customHeight="1" x14ac:dyDescent="0.25">
      <c r="A24" s="96"/>
      <c r="B24" s="1"/>
      <c r="C24" s="5"/>
      <c r="D24" s="5"/>
      <c r="E24" s="5"/>
      <c r="F24" s="83" t="str">
        <f>IF(B24="","",IF($J$7="Steel",2,IF($J$7="Fireprotect",VLOOKUP(MAX(C24:D24),'The Costumer''s Details'!$AD$15:$AF$18,3),VLOOKUP(MAX(C24:D24),'The Costumer''s Details'!$AD$10:$AF$13,3))))</f>
        <v/>
      </c>
      <c r="G24" s="68" t="str">
        <f t="shared" si="0"/>
        <v/>
      </c>
      <c r="H24" s="68" t="str">
        <f t="shared" si="1"/>
        <v/>
      </c>
      <c r="I24" s="4"/>
      <c r="J24" s="12"/>
    </row>
    <row r="25" spans="1:10" s="3" customFormat="1" ht="17.25" customHeight="1" x14ac:dyDescent="0.25">
      <c r="A25" s="96"/>
      <c r="B25" s="1"/>
      <c r="C25" s="5"/>
      <c r="D25" s="5"/>
      <c r="E25" s="5"/>
      <c r="F25" s="83" t="str">
        <f>IF(B25="","",IF($J$7="Steel",2,IF($J$7="Fireprotect",VLOOKUP(MAX(C25:D25),'The Costumer''s Details'!$AD$15:$AF$18,3),VLOOKUP(MAX(C25:D25),'The Costumer''s Details'!$AD$10:$AF$13,3))))</f>
        <v/>
      </c>
      <c r="G25" s="68" t="str">
        <f t="shared" si="0"/>
        <v/>
      </c>
      <c r="H25" s="68" t="str">
        <f t="shared" si="1"/>
        <v/>
      </c>
      <c r="I25" s="4"/>
      <c r="J25" s="12"/>
    </row>
    <row r="26" spans="1:10" s="3" customFormat="1" ht="17.25" customHeight="1" x14ac:dyDescent="0.25">
      <c r="A26" s="96"/>
      <c r="B26" s="1"/>
      <c r="C26" s="5"/>
      <c r="D26" s="5"/>
      <c r="E26" s="5"/>
      <c r="F26" s="83" t="str">
        <f>IF(B26="","",IF($J$7="Steel",2,IF($J$7="Fireprotect",VLOOKUP(MAX(C26:D26),'The Costumer''s Details'!$AD$15:$AF$18,3),VLOOKUP(MAX(C26:D26),'The Costumer''s Details'!$AD$10:$AF$13,3))))</f>
        <v/>
      </c>
      <c r="G26" s="68" t="str">
        <f t="shared" si="0"/>
        <v/>
      </c>
      <c r="H26" s="68" t="str">
        <f t="shared" si="1"/>
        <v/>
      </c>
      <c r="I26" s="4"/>
      <c r="J26" s="12"/>
    </row>
    <row r="27" spans="1:10" s="3" customFormat="1" ht="17.25" customHeight="1" x14ac:dyDescent="0.25">
      <c r="A27" s="96"/>
      <c r="B27" s="1"/>
      <c r="C27" s="5"/>
      <c r="D27" s="5"/>
      <c r="E27" s="5"/>
      <c r="F27" s="83" t="str">
        <f>IF(B27="","",IF($J$7="Steel",2,IF($J$7="Fireprotect",VLOOKUP(MAX(C27:D27),'The Costumer''s Details'!$AD$15:$AF$18,3),VLOOKUP(MAX(C27:D27),'The Costumer''s Details'!$AD$10:$AF$13,3))))</f>
        <v/>
      </c>
      <c r="G27" s="68" t="str">
        <f t="shared" si="0"/>
        <v/>
      </c>
      <c r="H27" s="68" t="str">
        <f t="shared" si="1"/>
        <v/>
      </c>
      <c r="I27" s="4"/>
      <c r="J27" s="19"/>
    </row>
    <row r="28" spans="1:10" s="3" customFormat="1" ht="17.25" customHeight="1" x14ac:dyDescent="0.25">
      <c r="A28" s="96"/>
      <c r="B28" s="1"/>
      <c r="C28" s="5"/>
      <c r="D28" s="5"/>
      <c r="E28" s="5"/>
      <c r="F28" s="83" t="str">
        <f>IF(B28="","",IF($J$7="Steel",2,IF($J$7="Fireprotect",VLOOKUP(MAX(C28:D28),'The Costumer''s Details'!$AD$15:$AF$18,3),VLOOKUP(MAX(C28:D28),'The Costumer''s Details'!$AD$10:$AF$13,3))))</f>
        <v/>
      </c>
      <c r="G28" s="68" t="str">
        <f t="shared" si="0"/>
        <v/>
      </c>
      <c r="H28" s="68" t="str">
        <f t="shared" si="1"/>
        <v/>
      </c>
      <c r="I28" s="4"/>
      <c r="J28" s="13"/>
    </row>
    <row r="29" spans="1:10" s="3" customFormat="1" ht="17.25" customHeight="1" x14ac:dyDescent="0.25">
      <c r="A29" s="96"/>
      <c r="B29" s="1"/>
      <c r="C29" s="5"/>
      <c r="D29" s="5"/>
      <c r="E29" s="5"/>
      <c r="F29" s="83" t="str">
        <f>IF(B29="","",IF($J$7="Steel",2,IF($J$7="Fireprotect",VLOOKUP(MAX(C29:D29),'The Costumer''s Details'!$AD$15:$AF$18,3),VLOOKUP(MAX(C29:D29),'The Costumer''s Details'!$AD$10:$AF$13,3))))</f>
        <v/>
      </c>
      <c r="G29" s="68" t="str">
        <f t="shared" si="0"/>
        <v/>
      </c>
      <c r="H29" s="68" t="str">
        <f t="shared" si="1"/>
        <v/>
      </c>
      <c r="I29" s="4"/>
      <c r="J29" s="13"/>
    </row>
    <row r="30" spans="1:10" s="3" customFormat="1" ht="17.25" customHeight="1" x14ac:dyDescent="0.25">
      <c r="A30" s="96"/>
      <c r="B30" s="1"/>
      <c r="C30" s="5"/>
      <c r="D30" s="5"/>
      <c r="E30" s="5"/>
      <c r="F30" s="83" t="str">
        <f>IF(B30="","",IF($J$7="Steel",2,IF($J$7="Fireprotect",VLOOKUP(MAX(C30:D30),'The Costumer''s Details'!$AD$15:$AF$18,3),VLOOKUP(MAX(C30:D30),'The Costumer''s Details'!$AD$10:$AF$13,3))))</f>
        <v/>
      </c>
      <c r="G30" s="68" t="str">
        <f t="shared" si="0"/>
        <v/>
      </c>
      <c r="H30" s="68" t="str">
        <f t="shared" si="1"/>
        <v/>
      </c>
      <c r="I30" s="4"/>
      <c r="J30" s="12"/>
    </row>
    <row r="31" spans="1:10" s="3" customFormat="1" ht="17.25" customHeight="1" x14ac:dyDescent="0.25">
      <c r="A31" s="96"/>
      <c r="B31" s="1"/>
      <c r="C31" s="5"/>
      <c r="D31" s="5"/>
      <c r="E31" s="5"/>
      <c r="F31" s="83" t="str">
        <f>IF(B31="","",IF($J$7="Steel",2,IF($J$7="Fireprotect",VLOOKUP(MAX(C31:D31),'The Costumer''s Details'!$AD$15:$AF$18,3),VLOOKUP(MAX(C31:D31),'The Costumer''s Details'!$AD$10:$AF$13,3))))</f>
        <v/>
      </c>
      <c r="G31" s="68" t="str">
        <f t="shared" si="0"/>
        <v/>
      </c>
      <c r="H31" s="68" t="str">
        <f t="shared" si="1"/>
        <v/>
      </c>
      <c r="I31" s="4"/>
      <c r="J31" s="13"/>
    </row>
    <row r="32" spans="1:10" s="3" customFormat="1" ht="17.25" customHeight="1" x14ac:dyDescent="0.25">
      <c r="A32" s="96"/>
      <c r="B32" s="1"/>
      <c r="C32" s="5"/>
      <c r="D32" s="5"/>
      <c r="E32" s="5"/>
      <c r="F32" s="83" t="str">
        <f>IF(B32="","",IF($J$7="Steel",2,IF($J$7="Fireprotect",VLOOKUP(MAX(C32:D32),'The Costumer''s Details'!$AD$15:$AF$18,3),VLOOKUP(MAX(C32:D32),'The Costumer''s Details'!$AD$10:$AF$13,3))))</f>
        <v/>
      </c>
      <c r="G32" s="68" t="str">
        <f t="shared" si="0"/>
        <v/>
      </c>
      <c r="H32" s="68" t="str">
        <f t="shared" si="1"/>
        <v/>
      </c>
      <c r="I32" s="4"/>
      <c r="J32" s="13"/>
    </row>
    <row r="33" spans="1:10" s="3" customFormat="1" ht="17.25" customHeight="1" x14ac:dyDescent="0.25">
      <c r="A33" s="96"/>
      <c r="B33" s="1"/>
      <c r="C33" s="5"/>
      <c r="D33" s="5"/>
      <c r="E33" s="5"/>
      <c r="F33" s="83" t="str">
        <f>IF(B33="","",IF($J$7="Steel",2,IF($J$7="Fireprotect",VLOOKUP(MAX(C33:D33),'The Costumer''s Details'!$AD$15:$AF$18,3),VLOOKUP(MAX(C33:D33),'The Costumer''s Details'!$AD$10:$AF$13,3))))</f>
        <v/>
      </c>
      <c r="G33" s="68" t="str">
        <f t="shared" si="0"/>
        <v/>
      </c>
      <c r="H33" s="68" t="str">
        <f t="shared" si="1"/>
        <v/>
      </c>
      <c r="I33" s="4"/>
      <c r="J33" s="13"/>
    </row>
    <row r="34" spans="1:10" s="3" customFormat="1" ht="17.25" customHeight="1" x14ac:dyDescent="0.25">
      <c r="A34" s="96"/>
      <c r="B34" s="1"/>
      <c r="C34" s="5"/>
      <c r="D34" s="5"/>
      <c r="E34" s="5"/>
      <c r="F34" s="83" t="str">
        <f>IF(B34="","",IF($J$7="Steel",2,IF($J$7="Fireprotect",VLOOKUP(MAX(C34:D34),'The Costumer''s Details'!$AD$15:$AF$18,3),VLOOKUP(MAX(C34:D34),'The Costumer''s Details'!$AD$10:$AF$13,3))))</f>
        <v/>
      </c>
      <c r="G34" s="68" t="str">
        <f t="shared" si="0"/>
        <v/>
      </c>
      <c r="H34" s="68" t="str">
        <f t="shared" si="1"/>
        <v/>
      </c>
      <c r="I34" s="4"/>
      <c r="J34" s="13"/>
    </row>
    <row r="35" spans="1:10" s="3" customFormat="1" ht="17.25" customHeight="1" x14ac:dyDescent="0.25">
      <c r="A35" s="96"/>
      <c r="B35" s="1"/>
      <c r="C35" s="5"/>
      <c r="D35" s="5"/>
      <c r="E35" s="5"/>
      <c r="F35" s="83" t="str">
        <f>IF(B35="","",IF($J$7="Steel",2,IF($J$7="Fireprotect",VLOOKUP(MAX(C35:D35),'The Costumer''s Details'!$AD$15:$AF$18,3),VLOOKUP(MAX(C35:D35),'The Costumer''s Details'!$AD$10:$AF$13,3))))</f>
        <v/>
      </c>
      <c r="G35" s="68" t="str">
        <f t="shared" si="0"/>
        <v/>
      </c>
      <c r="H35" s="68" t="str">
        <f t="shared" si="1"/>
        <v/>
      </c>
      <c r="I35" s="4"/>
      <c r="J35" s="13"/>
    </row>
    <row r="36" spans="1:10" s="3" customFormat="1" ht="17.25" customHeight="1" x14ac:dyDescent="0.25">
      <c r="A36" s="96"/>
      <c r="B36" s="1"/>
      <c r="C36" s="5"/>
      <c r="D36" s="5"/>
      <c r="E36" s="5"/>
      <c r="F36" s="83" t="str">
        <f>IF(B36="","",IF($J$7="Steel",2,IF($J$7="Fireprotect",VLOOKUP(MAX(C36:D36),'The Costumer''s Details'!$AD$15:$AF$18,3),VLOOKUP(MAX(C36:D36),'The Costumer''s Details'!$AD$10:$AF$13,3))))</f>
        <v/>
      </c>
      <c r="G36" s="68" t="str">
        <f t="shared" si="0"/>
        <v/>
      </c>
      <c r="H36" s="68" t="str">
        <f t="shared" si="1"/>
        <v/>
      </c>
      <c r="I36" s="4"/>
      <c r="J36" s="13"/>
    </row>
    <row r="37" spans="1:10" s="3" customFormat="1" ht="17.25" customHeight="1" x14ac:dyDescent="0.25">
      <c r="A37" s="96"/>
      <c r="B37" s="1"/>
      <c r="C37" s="5"/>
      <c r="D37" s="5"/>
      <c r="E37" s="5"/>
      <c r="F37" s="83" t="str">
        <f>IF(B37="","",IF($J$7="Steel",2,IF($J$7="Fireprotect",VLOOKUP(MAX(C37:D37),'The Costumer''s Details'!$AD$15:$AF$18,3),VLOOKUP(MAX(C37:D37),'The Costumer''s Details'!$AD$10:$AF$13,3))))</f>
        <v/>
      </c>
      <c r="G37" s="68" t="str">
        <f t="shared" si="0"/>
        <v/>
      </c>
      <c r="H37" s="68" t="str">
        <f t="shared" si="1"/>
        <v/>
      </c>
      <c r="I37" s="4"/>
      <c r="J37" s="13"/>
    </row>
    <row r="38" spans="1:10" s="3" customFormat="1" ht="17.25" customHeight="1" x14ac:dyDescent="0.25">
      <c r="A38" s="96"/>
      <c r="B38" s="1"/>
      <c r="C38" s="5"/>
      <c r="D38" s="5"/>
      <c r="E38" s="5"/>
      <c r="F38" s="83" t="str">
        <f>IF(B38="","",IF($J$7="Steel",2,IF($J$7="Fireprotect",VLOOKUP(MAX(C38:D38),'The Costumer''s Details'!$AD$15:$AF$18,3),VLOOKUP(MAX(C38:D38),'The Costumer''s Details'!$AD$10:$AF$13,3))))</f>
        <v/>
      </c>
      <c r="G38" s="68" t="str">
        <f t="shared" si="0"/>
        <v/>
      </c>
      <c r="H38" s="68" t="str">
        <f t="shared" si="1"/>
        <v/>
      </c>
      <c r="I38" s="4"/>
      <c r="J38" s="13"/>
    </row>
    <row r="39" spans="1:10" s="3" customFormat="1" ht="17.25" customHeight="1" x14ac:dyDescent="0.25">
      <c r="A39" s="96"/>
      <c r="B39" s="1"/>
      <c r="C39" s="5"/>
      <c r="D39" s="5"/>
      <c r="E39" s="5"/>
      <c r="F39" s="83" t="str">
        <f>IF(B39="","",IF($J$7="Steel",2,IF($J$7="Fireprotect",VLOOKUP(MAX(C39:D39),'The Costumer''s Details'!$AD$15:$AF$18,3),VLOOKUP(MAX(C39:D39),'The Costumer''s Details'!$AD$10:$AF$13,3))))</f>
        <v/>
      </c>
      <c r="G39" s="68" t="str">
        <f t="shared" si="0"/>
        <v/>
      </c>
      <c r="H39" s="68" t="str">
        <f t="shared" si="1"/>
        <v/>
      </c>
      <c r="I39" s="4"/>
      <c r="J39" s="13"/>
    </row>
    <row r="40" spans="1:10" ht="17.25" customHeight="1" x14ac:dyDescent="0.25">
      <c r="A40" s="96"/>
      <c r="B40" s="1"/>
      <c r="C40" s="5"/>
      <c r="D40" s="5"/>
      <c r="E40" s="5"/>
      <c r="F40" s="83" t="str">
        <f>IF(B40="","",IF($J$7="Steel",2,IF($J$7="Fireprotect",VLOOKUP(MAX(C40:D40),'The Costumer''s Details'!$AD$15:$AF$18,3),VLOOKUP(MAX(C40:D40),'The Costumer''s Details'!$AD$10:$AF$13,3))))</f>
        <v/>
      </c>
      <c r="G40" s="68" t="str">
        <f t="shared" si="0"/>
        <v/>
      </c>
      <c r="H40" s="68" t="str">
        <f t="shared" si="1"/>
        <v/>
      </c>
      <c r="I40" s="4"/>
      <c r="J40" s="13"/>
    </row>
    <row r="41" spans="1:10" ht="17.25" customHeight="1" x14ac:dyDescent="0.25">
      <c r="A41" s="96"/>
      <c r="B41" s="1"/>
      <c r="C41" s="5"/>
      <c r="D41" s="5"/>
      <c r="E41" s="5"/>
      <c r="F41" s="83" t="str">
        <f>IF(B41="","",IF($J$7="Steel",2,IF($J$7="Fireprotect",VLOOKUP(MAX(C41:D41),'The Costumer''s Details'!$AD$15:$AF$18,3),VLOOKUP(MAX(C41:D41),'The Costumer''s Details'!$AD$10:$AF$13,3))))</f>
        <v/>
      </c>
      <c r="G41" s="68" t="str">
        <f t="shared" si="0"/>
        <v/>
      </c>
      <c r="H41" s="68" t="str">
        <f t="shared" si="1"/>
        <v/>
      </c>
      <c r="I41" s="4"/>
      <c r="J41" s="19"/>
    </row>
    <row r="42" spans="1:10" ht="17.25" customHeight="1" x14ac:dyDescent="0.25">
      <c r="A42" s="96"/>
      <c r="B42" s="1"/>
      <c r="C42" s="5"/>
      <c r="D42" s="5"/>
      <c r="E42" s="5"/>
      <c r="F42" s="83" t="str">
        <f>IF(B42="","",IF($J$7="Steel",2,IF($J$7="Fireprotect",VLOOKUP(MAX(C42:D42),'The Costumer''s Details'!$AD$15:$AF$18,3),VLOOKUP(MAX(C42:D42),'The Costumer''s Details'!$AD$10:$AF$13,3))))</f>
        <v/>
      </c>
      <c r="G42" s="68" t="str">
        <f t="shared" si="0"/>
        <v/>
      </c>
      <c r="H42" s="68" t="str">
        <f t="shared" si="1"/>
        <v/>
      </c>
      <c r="I42" s="4"/>
      <c r="J42" s="13"/>
    </row>
    <row r="43" spans="1:10" ht="17.25" customHeight="1" x14ac:dyDescent="0.25">
      <c r="A43" s="96"/>
      <c r="B43" s="1"/>
      <c r="C43" s="5"/>
      <c r="D43" s="5"/>
      <c r="E43" s="5"/>
      <c r="F43" s="83" t="str">
        <f>IF(B43="","",IF($J$7="Steel",2,IF($J$7="Fireprotect",VLOOKUP(MAX(C43:D43),'The Costumer''s Details'!$AD$15:$AF$18,3),VLOOKUP(MAX(C43:D43),'The Costumer''s Details'!$AD$10:$AF$13,3))))</f>
        <v/>
      </c>
      <c r="G43" s="68" t="str">
        <f t="shared" si="0"/>
        <v/>
      </c>
      <c r="H43" s="68" t="str">
        <f t="shared" si="1"/>
        <v/>
      </c>
      <c r="I43" s="4"/>
      <c r="J43" s="13"/>
    </row>
    <row r="44" spans="1:10" ht="17.25" customHeight="1" x14ac:dyDescent="0.25">
      <c r="A44" s="96"/>
      <c r="B44" s="1"/>
      <c r="C44" s="5"/>
      <c r="D44" s="5"/>
      <c r="E44" s="5"/>
      <c r="F44" s="83" t="str">
        <f>IF(B44="","",IF($J$7="Steel",2,IF($J$7="Fireprotect",VLOOKUP(MAX(C44:D44),'The Costumer''s Details'!$AD$15:$AF$18,3),VLOOKUP(MAX(C44:D44),'The Costumer''s Details'!$AD$10:$AF$13,3))))</f>
        <v/>
      </c>
      <c r="G44" s="68" t="str">
        <f t="shared" ref="G44:G75" si="2">IF(B44="","",IF(OR($J$7="Fireprotect",$J$7="Steel"),30,IF(MAX(C44:D44)&lt;=750,20,IF(MAX(C44:D44)&lt;=2000,30,40))))</f>
        <v/>
      </c>
      <c r="H44" s="68" t="str">
        <f t="shared" si="1"/>
        <v/>
      </c>
      <c r="I44" s="4"/>
      <c r="J44" s="13"/>
    </row>
    <row r="45" spans="1:10" ht="17.25" customHeight="1" x14ac:dyDescent="0.25">
      <c r="A45" s="96"/>
      <c r="B45" s="1"/>
      <c r="C45" s="5"/>
      <c r="D45" s="5"/>
      <c r="E45" s="5"/>
      <c r="F45" s="83" t="str">
        <f>IF(B45="","",IF($J$7="Steel",2,IF($J$7="Fireprotect",VLOOKUP(MAX(C45:D45),'The Costumer''s Details'!$AD$15:$AF$18,3),VLOOKUP(MAX(C45:D45),'The Costumer''s Details'!$AD$10:$AF$13,3))))</f>
        <v/>
      </c>
      <c r="G45" s="68" t="str">
        <f t="shared" si="2"/>
        <v/>
      </c>
      <c r="H45" s="68" t="str">
        <f t="shared" si="1"/>
        <v/>
      </c>
      <c r="I45" s="4"/>
      <c r="J45" s="12"/>
    </row>
    <row r="46" spans="1:10" ht="17.25" customHeight="1" x14ac:dyDescent="0.25">
      <c r="A46" s="96"/>
      <c r="B46" s="1"/>
      <c r="C46" s="5"/>
      <c r="D46" s="5"/>
      <c r="E46" s="5"/>
      <c r="F46" s="83" t="str">
        <f>IF(B46="","",IF($J$7="Steel",2,IF($J$7="Fireprotect",VLOOKUP(MAX(C46:D46),'The Costumer''s Details'!$AD$15:$AF$18,3),VLOOKUP(MAX(C46:D46),'The Costumer''s Details'!$AD$10:$AF$13,3))))</f>
        <v/>
      </c>
      <c r="G46" s="68" t="str">
        <f t="shared" si="2"/>
        <v/>
      </c>
      <c r="H46" s="68" t="str">
        <f t="shared" si="1"/>
        <v/>
      </c>
      <c r="I46" s="4"/>
      <c r="J46" s="12"/>
    </row>
    <row r="47" spans="1:10" ht="17.25" customHeight="1" x14ac:dyDescent="0.25">
      <c r="A47" s="96"/>
      <c r="B47" s="1"/>
      <c r="C47" s="5"/>
      <c r="D47" s="5"/>
      <c r="E47" s="5"/>
      <c r="F47" s="83" t="str">
        <f>IF(B47="","",IF($J$7="Steel",2,IF($J$7="Fireprotect",VLOOKUP(MAX(C47:D47),'The Costumer''s Details'!$AD$15:$AF$18,3),VLOOKUP(MAX(C47:D47),'The Costumer''s Details'!$AD$10:$AF$13,3))))</f>
        <v/>
      </c>
      <c r="G47" s="68" t="str">
        <f t="shared" si="2"/>
        <v/>
      </c>
      <c r="H47" s="68" t="str">
        <f t="shared" si="1"/>
        <v/>
      </c>
      <c r="I47" s="4"/>
      <c r="J47" s="13"/>
    </row>
    <row r="48" spans="1:10" ht="17.25" customHeight="1" x14ac:dyDescent="0.25">
      <c r="A48" s="96"/>
      <c r="B48" s="1"/>
      <c r="C48" s="5"/>
      <c r="D48" s="5"/>
      <c r="E48" s="5"/>
      <c r="F48" s="83" t="str">
        <f>IF(B48="","",IF($J$7="Steel",2,IF($J$7="Fireprotect",VLOOKUP(MAX(C48:D48),'The Costumer''s Details'!$AD$15:$AF$18,3),VLOOKUP(MAX(C48:D48),'The Costumer''s Details'!$AD$10:$AF$13,3))))</f>
        <v/>
      </c>
      <c r="G48" s="68" t="str">
        <f t="shared" si="2"/>
        <v/>
      </c>
      <c r="H48" s="68" t="str">
        <f t="shared" si="1"/>
        <v/>
      </c>
      <c r="I48" s="4"/>
      <c r="J48" s="12"/>
    </row>
    <row r="49" spans="1:10" ht="17.25" customHeight="1" x14ac:dyDescent="0.25">
      <c r="A49" s="96"/>
      <c r="B49" s="1"/>
      <c r="C49" s="5"/>
      <c r="D49" s="5"/>
      <c r="E49" s="5"/>
      <c r="F49" s="83" t="str">
        <f>IF(B49="","",IF($J$7="Steel",2,IF($J$7="Fireprotect",VLOOKUP(MAX(C49:D49),'The Costumer''s Details'!$AD$15:$AF$18,3),VLOOKUP(MAX(C49:D49),'The Costumer''s Details'!$AD$10:$AF$13,3))))</f>
        <v/>
      </c>
      <c r="G49" s="68" t="str">
        <f t="shared" si="2"/>
        <v/>
      </c>
      <c r="H49" s="68" t="str">
        <f t="shared" si="1"/>
        <v/>
      </c>
      <c r="I49" s="4"/>
      <c r="J49" s="12"/>
    </row>
    <row r="50" spans="1:10" ht="17.25" customHeight="1" x14ac:dyDescent="0.25">
      <c r="A50" s="96"/>
      <c r="B50" s="1"/>
      <c r="C50" s="5"/>
      <c r="D50" s="5"/>
      <c r="E50" s="5"/>
      <c r="F50" s="83" t="str">
        <f>IF(B50="","",IF($J$7="Steel",2,IF($J$7="Fireprotect",VLOOKUP(MAX(C50:D50),'The Costumer''s Details'!$AD$15:$AF$18,3),VLOOKUP(MAX(C50:D50),'The Costumer''s Details'!$AD$10:$AF$13,3))))</f>
        <v/>
      </c>
      <c r="G50" s="68" t="str">
        <f t="shared" si="2"/>
        <v/>
      </c>
      <c r="H50" s="68" t="str">
        <f t="shared" si="1"/>
        <v/>
      </c>
      <c r="I50" s="4"/>
      <c r="J50" s="12"/>
    </row>
    <row r="51" spans="1:10" ht="17.25" customHeight="1" x14ac:dyDescent="0.25">
      <c r="A51" s="96"/>
      <c r="B51" s="1"/>
      <c r="C51" s="5"/>
      <c r="D51" s="5"/>
      <c r="E51" s="5"/>
      <c r="F51" s="83" t="str">
        <f>IF(B51="","",IF($J$7="Steel",2,IF($J$7="Fireprotect",VLOOKUP(MAX(C51:D51),'The Costumer''s Details'!$AD$15:$AF$18,3),VLOOKUP(MAX(C51:D51),'The Costumer''s Details'!$AD$10:$AF$13,3))))</f>
        <v/>
      </c>
      <c r="G51" s="68" t="str">
        <f t="shared" si="2"/>
        <v/>
      </c>
      <c r="H51" s="68" t="str">
        <f t="shared" si="1"/>
        <v/>
      </c>
      <c r="I51" s="4"/>
      <c r="J51" s="13"/>
    </row>
    <row r="52" spans="1:10" ht="17.25" customHeight="1" x14ac:dyDescent="0.25">
      <c r="A52" s="96"/>
      <c r="B52" s="1"/>
      <c r="C52" s="5"/>
      <c r="D52" s="5"/>
      <c r="E52" s="5"/>
      <c r="F52" s="83" t="str">
        <f>IF(B52="","",IF($J$7="Steel",2,IF($J$7="Fireprotect",VLOOKUP(MAX(C52:D52),'The Costumer''s Details'!$AD$15:$AF$18,3),VLOOKUP(MAX(C52:D52),'The Costumer''s Details'!$AD$10:$AF$13,3))))</f>
        <v/>
      </c>
      <c r="G52" s="68" t="str">
        <f t="shared" si="2"/>
        <v/>
      </c>
      <c r="H52" s="68" t="str">
        <f t="shared" si="1"/>
        <v/>
      </c>
      <c r="I52" s="4"/>
      <c r="J52" s="12"/>
    </row>
    <row r="53" spans="1:10" ht="17.25" customHeight="1" x14ac:dyDescent="0.25">
      <c r="A53" s="96"/>
      <c r="B53" s="1"/>
      <c r="C53" s="5"/>
      <c r="D53" s="5"/>
      <c r="E53" s="5"/>
      <c r="F53" s="83" t="str">
        <f>IF(B53="","",IF($J$7="Steel",2,IF($J$7="Fireprotect",VLOOKUP(MAX(C53:D53),'The Costumer''s Details'!$AD$15:$AF$18,3),VLOOKUP(MAX(C53:D53),'The Costumer''s Details'!$AD$10:$AF$13,3))))</f>
        <v/>
      </c>
      <c r="G53" s="68" t="str">
        <f t="shared" si="2"/>
        <v/>
      </c>
      <c r="H53" s="68" t="str">
        <f t="shared" si="1"/>
        <v/>
      </c>
      <c r="I53" s="4"/>
      <c r="J53" s="12"/>
    </row>
    <row r="54" spans="1:10" ht="17.25" customHeight="1" x14ac:dyDescent="0.25">
      <c r="A54" s="96"/>
      <c r="B54" s="1"/>
      <c r="C54" s="5"/>
      <c r="D54" s="5"/>
      <c r="E54" s="5"/>
      <c r="F54" s="83" t="str">
        <f>IF(B54="","",IF($J$7="Steel",2,IF($J$7="Fireprotect",VLOOKUP(MAX(C54:D54),'The Costumer''s Details'!$AD$15:$AF$18,3),VLOOKUP(MAX(C54:D54),'The Costumer''s Details'!$AD$10:$AF$13,3))))</f>
        <v/>
      </c>
      <c r="G54" s="68" t="str">
        <f t="shared" si="2"/>
        <v/>
      </c>
      <c r="H54" s="68" t="str">
        <f t="shared" si="1"/>
        <v/>
      </c>
      <c r="I54" s="4"/>
      <c r="J54" s="13"/>
    </row>
    <row r="55" spans="1:10" ht="17.25" customHeight="1" x14ac:dyDescent="0.25">
      <c r="A55" s="96"/>
      <c r="B55" s="1"/>
      <c r="C55" s="5"/>
      <c r="D55" s="5"/>
      <c r="E55" s="5"/>
      <c r="F55" s="83" t="str">
        <f>IF(B55="","",IF($J$7="Steel",2,IF($J$7="Fireprotect",VLOOKUP(MAX(C55:D55),'The Costumer''s Details'!$AD$15:$AF$18,3),VLOOKUP(MAX(C55:D55),'The Costumer''s Details'!$AD$10:$AF$13,3))))</f>
        <v/>
      </c>
      <c r="G55" s="68" t="str">
        <f t="shared" si="2"/>
        <v/>
      </c>
      <c r="H55" s="68" t="str">
        <f t="shared" si="1"/>
        <v/>
      </c>
      <c r="I55" s="4"/>
      <c r="J55" s="13"/>
    </row>
    <row r="56" spans="1:10" ht="17.25" customHeight="1" x14ac:dyDescent="0.25">
      <c r="A56" s="96"/>
      <c r="B56" s="1"/>
      <c r="C56" s="5"/>
      <c r="D56" s="5"/>
      <c r="E56" s="5"/>
      <c r="F56" s="83" t="str">
        <f>IF(B56="","",IF($J$7="Steel",2,IF($J$7="Fireprotect",VLOOKUP(MAX(C56:D56),'The Costumer''s Details'!$AD$15:$AF$18,3),VLOOKUP(MAX(C56:D56),'The Costumer''s Details'!$AD$10:$AF$13,3))))</f>
        <v/>
      </c>
      <c r="G56" s="68" t="str">
        <f t="shared" si="2"/>
        <v/>
      </c>
      <c r="H56" s="68" t="str">
        <f t="shared" si="1"/>
        <v/>
      </c>
      <c r="I56" s="4"/>
      <c r="J56" s="13"/>
    </row>
    <row r="57" spans="1:10" ht="17.25" customHeight="1" x14ac:dyDescent="0.25">
      <c r="A57" s="96"/>
      <c r="B57" s="1"/>
      <c r="C57" s="5"/>
      <c r="D57" s="5"/>
      <c r="E57" s="5"/>
      <c r="F57" s="83" t="str">
        <f>IF(B57="","",IF($J$7="Steel",2,IF($J$7="Fireprotect",VLOOKUP(MAX(C57:D57),'The Costumer''s Details'!$AD$15:$AF$18,3),VLOOKUP(MAX(C57:D57),'The Costumer''s Details'!$AD$10:$AF$13,3))))</f>
        <v/>
      </c>
      <c r="G57" s="68" t="str">
        <f t="shared" si="2"/>
        <v/>
      </c>
      <c r="H57" s="68" t="str">
        <f t="shared" si="1"/>
        <v/>
      </c>
      <c r="I57" s="4"/>
      <c r="J57" s="12"/>
    </row>
    <row r="58" spans="1:10" ht="17.25" customHeight="1" x14ac:dyDescent="0.25">
      <c r="A58" s="96"/>
      <c r="B58" s="1"/>
      <c r="C58" s="5"/>
      <c r="D58" s="5"/>
      <c r="E58" s="5"/>
      <c r="F58" s="83" t="str">
        <f>IF(B58="","",IF($J$7="Steel",2,IF($J$7="Fireprotect",VLOOKUP(MAX(C58:D58),'The Costumer''s Details'!$AD$15:$AF$18,3),VLOOKUP(MAX(C58:D58),'The Costumer''s Details'!$AD$10:$AF$13,3))))</f>
        <v/>
      </c>
      <c r="G58" s="68" t="str">
        <f t="shared" si="2"/>
        <v/>
      </c>
      <c r="H58" s="68" t="str">
        <f t="shared" si="1"/>
        <v/>
      </c>
      <c r="I58" s="4"/>
      <c r="J58" s="13"/>
    </row>
    <row r="59" spans="1:10" ht="17.25" customHeight="1" x14ac:dyDescent="0.25">
      <c r="A59" s="96"/>
      <c r="B59" s="1"/>
      <c r="C59" s="5"/>
      <c r="D59" s="5"/>
      <c r="E59" s="5"/>
      <c r="F59" s="83" t="str">
        <f>IF(B59="","",IF($J$7="Steel",2,IF($J$7="Fireprotect",VLOOKUP(MAX(C59:D59),'The Costumer''s Details'!$AD$15:$AF$18,3),VLOOKUP(MAX(C59:D59),'The Costumer''s Details'!$AD$10:$AF$13,3))))</f>
        <v/>
      </c>
      <c r="G59" s="68" t="str">
        <f t="shared" si="2"/>
        <v/>
      </c>
      <c r="H59" s="68" t="str">
        <f t="shared" si="1"/>
        <v/>
      </c>
      <c r="I59" s="4"/>
      <c r="J59" s="13"/>
    </row>
    <row r="60" spans="1:10" ht="17.25" customHeight="1" x14ac:dyDescent="0.25">
      <c r="A60" s="96"/>
      <c r="B60" s="1"/>
      <c r="C60" s="5"/>
      <c r="D60" s="5"/>
      <c r="E60" s="5"/>
      <c r="F60" s="83" t="str">
        <f>IF(B60="","",IF($J$7="Steel",2,IF($J$7="Fireprotect",VLOOKUP(MAX(C60:D60),'The Costumer''s Details'!$AD$15:$AF$18,3),VLOOKUP(MAX(C60:D60),'The Costumer''s Details'!$AD$10:$AF$13,3))))</f>
        <v/>
      </c>
      <c r="G60" s="68" t="str">
        <f t="shared" si="2"/>
        <v/>
      </c>
      <c r="H60" s="68" t="str">
        <f t="shared" si="1"/>
        <v/>
      </c>
      <c r="I60" s="4"/>
      <c r="J60" s="13"/>
    </row>
    <row r="61" spans="1:10" ht="17.25" customHeight="1" x14ac:dyDescent="0.25">
      <c r="A61" s="96"/>
      <c r="B61" s="1"/>
      <c r="C61" s="5"/>
      <c r="D61" s="5"/>
      <c r="E61" s="5"/>
      <c r="F61" s="83" t="str">
        <f>IF(B61="","",IF($J$7="Steel",2,IF($J$7="Fireprotect",VLOOKUP(MAX(C61:D61),'The Costumer''s Details'!$AD$15:$AF$18,3),VLOOKUP(MAX(C61:D61),'The Costumer''s Details'!$AD$10:$AF$13,3))))</f>
        <v/>
      </c>
      <c r="G61" s="68" t="str">
        <f t="shared" si="2"/>
        <v/>
      </c>
      <c r="H61" s="68" t="str">
        <f t="shared" si="1"/>
        <v/>
      </c>
      <c r="I61" s="4"/>
      <c r="J61" s="12"/>
    </row>
    <row r="62" spans="1:10" ht="17.25" customHeight="1" x14ac:dyDescent="0.25">
      <c r="A62" s="96"/>
      <c r="B62" s="1"/>
      <c r="C62" s="5"/>
      <c r="D62" s="5"/>
      <c r="E62" s="5"/>
      <c r="F62" s="83" t="str">
        <f>IF(B62="","",IF($J$7="Steel",2,IF($J$7="Fireprotect",VLOOKUP(MAX(C62:D62),'The Costumer''s Details'!$AD$15:$AF$18,3),VLOOKUP(MAX(C62:D62),'The Costumer''s Details'!$AD$10:$AF$13,3))))</f>
        <v/>
      </c>
      <c r="G62" s="68" t="str">
        <f t="shared" si="2"/>
        <v/>
      </c>
      <c r="H62" s="68" t="str">
        <f t="shared" si="1"/>
        <v/>
      </c>
      <c r="I62" s="4"/>
      <c r="J62" s="13"/>
    </row>
    <row r="63" spans="1:10" ht="17.25" customHeight="1" x14ac:dyDescent="0.25">
      <c r="A63" s="96"/>
      <c r="B63" s="1"/>
      <c r="C63" s="5"/>
      <c r="D63" s="5"/>
      <c r="E63" s="5"/>
      <c r="F63" s="83" t="str">
        <f>IF(B63="","",IF($J$7="Steel",2,IF($J$7="Fireprotect",VLOOKUP(MAX(C63:D63),'The Costumer''s Details'!$AD$15:$AF$18,3),VLOOKUP(MAX(C63:D63),'The Costumer''s Details'!$AD$10:$AF$13,3))))</f>
        <v/>
      </c>
      <c r="G63" s="68" t="str">
        <f t="shared" si="2"/>
        <v/>
      </c>
      <c r="H63" s="68" t="str">
        <f t="shared" si="1"/>
        <v/>
      </c>
      <c r="I63" s="4"/>
      <c r="J63" s="13"/>
    </row>
    <row r="64" spans="1:10" ht="17.25" customHeight="1" x14ac:dyDescent="0.25">
      <c r="A64" s="96"/>
      <c r="B64" s="1"/>
      <c r="C64" s="5"/>
      <c r="D64" s="5"/>
      <c r="E64" s="5"/>
      <c r="F64" s="83" t="str">
        <f>IF(B64="","",IF($J$7="Steel",2,IF($J$7="Fireprotect",VLOOKUP(MAX(C64:D64),'The Costumer''s Details'!$AD$15:$AF$18,3),VLOOKUP(MAX(C64:D64),'The Costumer''s Details'!$AD$10:$AF$13,3))))</f>
        <v/>
      </c>
      <c r="G64" s="68" t="str">
        <f t="shared" si="2"/>
        <v/>
      </c>
      <c r="H64" s="68" t="str">
        <f t="shared" si="1"/>
        <v/>
      </c>
      <c r="I64" s="4"/>
      <c r="J64" s="13"/>
    </row>
    <row r="65" spans="1:10" ht="17.25" customHeight="1" x14ac:dyDescent="0.25">
      <c r="A65" s="96"/>
      <c r="B65" s="1"/>
      <c r="C65" s="5"/>
      <c r="D65" s="5"/>
      <c r="E65" s="5"/>
      <c r="F65" s="83" t="str">
        <f>IF(B65="","",IF($J$7="Steel",2,IF($J$7="Fireprotect",VLOOKUP(MAX(C65:D65),'The Costumer''s Details'!$AD$15:$AF$18,3),VLOOKUP(MAX(C65:D65),'The Costumer''s Details'!$AD$10:$AF$13,3))))</f>
        <v/>
      </c>
      <c r="G65" s="68" t="str">
        <f t="shared" si="2"/>
        <v/>
      </c>
      <c r="H65" s="68" t="str">
        <f t="shared" si="1"/>
        <v/>
      </c>
      <c r="I65" s="4"/>
      <c r="J65" s="13"/>
    </row>
    <row r="66" spans="1:10" ht="17.25" customHeight="1" x14ac:dyDescent="0.25">
      <c r="A66" s="96"/>
      <c r="B66" s="1"/>
      <c r="C66" s="5"/>
      <c r="D66" s="5"/>
      <c r="E66" s="5"/>
      <c r="F66" s="83" t="str">
        <f>IF(B66="","",IF($J$7="Steel",2,IF($J$7="Fireprotect",VLOOKUP(MAX(C66:D66),'The Costumer''s Details'!$AD$15:$AF$18,3),VLOOKUP(MAX(C66:D66),'The Costumer''s Details'!$AD$10:$AF$13,3))))</f>
        <v/>
      </c>
      <c r="G66" s="68" t="str">
        <f t="shared" si="2"/>
        <v/>
      </c>
      <c r="H66" s="68" t="str">
        <f t="shared" si="1"/>
        <v/>
      </c>
      <c r="I66" s="4"/>
      <c r="J66" s="13"/>
    </row>
    <row r="67" spans="1:10" ht="17.25" customHeight="1" x14ac:dyDescent="0.25">
      <c r="A67" s="96"/>
      <c r="B67" s="1"/>
      <c r="C67" s="5"/>
      <c r="D67" s="5"/>
      <c r="E67" s="5"/>
      <c r="F67" s="83" t="str">
        <f>IF(B67="","",IF($J$7="Steel",2,IF($J$7="Fireprotect",VLOOKUP(MAX(C67:D67),'The Costumer''s Details'!$AD$15:$AF$18,3),VLOOKUP(MAX(C67:D67),'The Costumer''s Details'!$AD$10:$AF$13,3))))</f>
        <v/>
      </c>
      <c r="G67" s="68" t="str">
        <f t="shared" si="2"/>
        <v/>
      </c>
      <c r="H67" s="68" t="str">
        <f t="shared" si="1"/>
        <v/>
      </c>
      <c r="I67" s="4"/>
      <c r="J67" s="13"/>
    </row>
    <row r="68" spans="1:10" ht="17.25" customHeight="1" x14ac:dyDescent="0.25">
      <c r="A68" s="96"/>
      <c r="B68" s="1"/>
      <c r="C68" s="5"/>
      <c r="D68" s="5"/>
      <c r="E68" s="5"/>
      <c r="F68" s="83" t="str">
        <f>IF(B68="","",IF($J$7="Steel",2,IF($J$7="Fireprotect",VLOOKUP(MAX(C68:D68),'The Costumer''s Details'!$AD$15:$AF$18,3),VLOOKUP(MAX(C68:D68),'The Costumer''s Details'!$AD$10:$AF$13,3))))</f>
        <v/>
      </c>
      <c r="G68" s="68" t="str">
        <f t="shared" si="2"/>
        <v/>
      </c>
      <c r="H68" s="68" t="str">
        <f t="shared" si="1"/>
        <v/>
      </c>
      <c r="I68" s="4"/>
      <c r="J68" s="13"/>
    </row>
    <row r="69" spans="1:10" ht="17.25" customHeight="1" x14ac:dyDescent="0.25">
      <c r="A69" s="96"/>
      <c r="B69" s="1"/>
      <c r="C69" s="5"/>
      <c r="D69" s="5"/>
      <c r="E69" s="5"/>
      <c r="F69" s="83" t="str">
        <f>IF(B69="","",IF($J$7="Steel",2,IF($J$7="Fireprotect",VLOOKUP(MAX(C69:D69),'The Costumer''s Details'!$AD$15:$AF$18,3),VLOOKUP(MAX(C69:D69),'The Costumer''s Details'!$AD$10:$AF$13,3))))</f>
        <v/>
      </c>
      <c r="G69" s="68" t="str">
        <f t="shared" si="2"/>
        <v/>
      </c>
      <c r="H69" s="68" t="str">
        <f t="shared" si="1"/>
        <v/>
      </c>
      <c r="I69" s="4"/>
      <c r="J69" s="13"/>
    </row>
    <row r="70" spans="1:10" ht="17.25" customHeight="1" x14ac:dyDescent="0.25">
      <c r="A70" s="96"/>
      <c r="B70" s="1"/>
      <c r="C70" s="5"/>
      <c r="D70" s="5"/>
      <c r="E70" s="5"/>
      <c r="F70" s="83" t="str">
        <f>IF(B70="","",IF($J$7="Steel",2,IF($J$7="Fireprotect",VLOOKUP(MAX(C70:D70),'The Costumer''s Details'!$AD$15:$AF$18,3),VLOOKUP(MAX(C70:D70),'The Costumer''s Details'!$AD$10:$AF$13,3))))</f>
        <v/>
      </c>
      <c r="G70" s="68" t="str">
        <f t="shared" si="2"/>
        <v/>
      </c>
      <c r="H70" s="68" t="str">
        <f t="shared" si="1"/>
        <v/>
      </c>
      <c r="I70" s="4"/>
      <c r="J70" s="13"/>
    </row>
    <row r="71" spans="1:10" ht="17.25" customHeight="1" x14ac:dyDescent="0.25">
      <c r="A71" s="96"/>
      <c r="B71" s="1"/>
      <c r="C71" s="5"/>
      <c r="D71" s="5"/>
      <c r="E71" s="5"/>
      <c r="F71" s="83" t="str">
        <f>IF(B71="","",IF($J$7="Steel",2,IF($J$7="Fireprotect",VLOOKUP(MAX(C71:D71),'The Costumer''s Details'!$AD$15:$AF$18,3),VLOOKUP(MAX(C71:D71),'The Costumer''s Details'!$AD$10:$AF$13,3))))</f>
        <v/>
      </c>
      <c r="G71" s="68" t="str">
        <f t="shared" si="2"/>
        <v/>
      </c>
      <c r="H71" s="68" t="str">
        <f t="shared" si="1"/>
        <v/>
      </c>
      <c r="I71" s="4"/>
      <c r="J71" s="13"/>
    </row>
    <row r="72" spans="1:10" ht="17.25" customHeight="1" x14ac:dyDescent="0.25">
      <c r="A72" s="96"/>
      <c r="B72" s="1"/>
      <c r="C72" s="5"/>
      <c r="D72" s="5"/>
      <c r="E72" s="5"/>
      <c r="F72" s="83" t="str">
        <f>IF(B72="","",IF($J$7="Steel",2,IF($J$7="Fireprotect",VLOOKUP(MAX(C72:D72),'The Costumer''s Details'!$AD$15:$AF$18,3),VLOOKUP(MAX(C72:D72),'The Costumer''s Details'!$AD$10:$AF$13,3))))</f>
        <v/>
      </c>
      <c r="G72" s="68" t="str">
        <f t="shared" si="2"/>
        <v/>
      </c>
      <c r="H72" s="68" t="str">
        <f t="shared" si="1"/>
        <v/>
      </c>
      <c r="I72" s="4"/>
      <c r="J72" s="13"/>
    </row>
    <row r="73" spans="1:10" ht="17.25" customHeight="1" x14ac:dyDescent="0.25">
      <c r="A73" s="96"/>
      <c r="B73" s="1"/>
      <c r="C73" s="5"/>
      <c r="D73" s="5"/>
      <c r="E73" s="5"/>
      <c r="F73" s="83" t="str">
        <f>IF(B73="","",IF($J$7="Steel",2,IF($J$7="Fireprotect",VLOOKUP(MAX(C73:D73),'The Costumer''s Details'!$AD$15:$AF$18,3),VLOOKUP(MAX(C73:D73),'The Costumer''s Details'!$AD$10:$AF$13,3))))</f>
        <v/>
      </c>
      <c r="G73" s="68" t="str">
        <f t="shared" si="2"/>
        <v/>
      </c>
      <c r="H73" s="68" t="str">
        <f t="shared" si="1"/>
        <v/>
      </c>
      <c r="I73" s="4"/>
      <c r="J73" s="13"/>
    </row>
    <row r="74" spans="1:10" ht="17.25" customHeight="1" x14ac:dyDescent="0.25">
      <c r="A74" s="96"/>
      <c r="B74" s="1"/>
      <c r="C74" s="5"/>
      <c r="D74" s="5"/>
      <c r="E74" s="5"/>
      <c r="F74" s="83" t="str">
        <f>IF(B74="","",IF($J$7="Steel",2,IF($J$7="Fireprotect",VLOOKUP(MAX(C74:D74),'The Costumer''s Details'!$AD$15:$AF$18,3),VLOOKUP(MAX(C74:D74),'The Costumer''s Details'!$AD$10:$AF$13,3))))</f>
        <v/>
      </c>
      <c r="G74" s="68" t="str">
        <f t="shared" si="2"/>
        <v/>
      </c>
      <c r="H74" s="68" t="str">
        <f t="shared" si="1"/>
        <v/>
      </c>
      <c r="I74" s="4"/>
      <c r="J74" s="13"/>
    </row>
    <row r="75" spans="1:10" ht="17.25" customHeight="1" x14ac:dyDescent="0.25">
      <c r="A75" s="96"/>
      <c r="B75" s="1"/>
      <c r="C75" s="5"/>
      <c r="D75" s="5"/>
      <c r="E75" s="5"/>
      <c r="F75" s="83" t="str">
        <f>IF(B75="","",IF($J$7="Steel",2,IF($J$7="Fireprotect",VLOOKUP(MAX(C75:D75),'The Costumer''s Details'!$AD$15:$AF$18,3),VLOOKUP(MAX(C75:D75),'The Costumer''s Details'!$AD$10:$AF$13,3))))</f>
        <v/>
      </c>
      <c r="G75" s="68" t="str">
        <f t="shared" si="2"/>
        <v/>
      </c>
      <c r="H75" s="68" t="str">
        <f t="shared" si="1"/>
        <v/>
      </c>
      <c r="I75" s="4"/>
      <c r="J75" s="13"/>
    </row>
    <row r="76" spans="1:10" ht="17.25" customHeight="1" x14ac:dyDescent="0.25">
      <c r="A76" s="96"/>
      <c r="B76" s="1"/>
      <c r="C76" s="5"/>
      <c r="D76" s="5"/>
      <c r="E76" s="5"/>
      <c r="F76" s="83" t="str">
        <f>IF(B76="","",IF($J$7="Steel",2,IF($J$7="Fireprotect",VLOOKUP(MAX(C76:D76),'The Costumer''s Details'!$AD$15:$AF$18,3),VLOOKUP(MAX(C76:D76),'The Costumer''s Details'!$AD$10:$AF$13,3))))</f>
        <v/>
      </c>
      <c r="G76" s="68" t="str">
        <f t="shared" ref="G76:G100" si="3">IF(B76="","",IF(OR($J$7="Fireprotect",$J$7="Steel"),30,IF(MAX(C76:D76)&lt;=750,20,IF(MAX(C76:D76)&lt;=2000,30,40))))</f>
        <v/>
      </c>
      <c r="H76" s="68" t="str">
        <f t="shared" si="1"/>
        <v/>
      </c>
      <c r="I76" s="4"/>
      <c r="J76" s="13"/>
    </row>
    <row r="77" spans="1:10" ht="17.25" customHeight="1" x14ac:dyDescent="0.25">
      <c r="A77" s="96"/>
      <c r="B77" s="1"/>
      <c r="C77" s="5"/>
      <c r="D77" s="5"/>
      <c r="E77" s="5"/>
      <c r="F77" s="83" t="str">
        <f>IF(B77="","",IF($J$7="Steel",2,IF($J$7="Fireprotect",VLOOKUP(MAX(C77:D77),'The Costumer''s Details'!$AD$15:$AF$18,3),VLOOKUP(MAX(C77:D77),'The Costumer''s Details'!$AD$10:$AF$13,3))))</f>
        <v/>
      </c>
      <c r="G77" s="68" t="str">
        <f t="shared" si="3"/>
        <v/>
      </c>
      <c r="H77" s="68" t="str">
        <f t="shared" ref="H77:H100" si="4">G77</f>
        <v/>
      </c>
      <c r="I77" s="4"/>
      <c r="J77" s="13"/>
    </row>
    <row r="78" spans="1:10" ht="17.25" customHeight="1" x14ac:dyDescent="0.25">
      <c r="A78" s="96"/>
      <c r="B78" s="1"/>
      <c r="C78" s="5"/>
      <c r="D78" s="5"/>
      <c r="E78" s="5"/>
      <c r="F78" s="83" t="str">
        <f>IF(B78="","",IF($J$7="Steel",2,IF($J$7="Fireprotect",VLOOKUP(MAX(C78:D78),'The Costumer''s Details'!$AD$15:$AF$18,3),VLOOKUP(MAX(C78:D78),'The Costumer''s Details'!$AD$10:$AF$13,3))))</f>
        <v/>
      </c>
      <c r="G78" s="68" t="str">
        <f t="shared" si="3"/>
        <v/>
      </c>
      <c r="H78" s="68" t="str">
        <f t="shared" si="4"/>
        <v/>
      </c>
      <c r="I78" s="4"/>
      <c r="J78" s="13"/>
    </row>
    <row r="79" spans="1:10" ht="17.25" customHeight="1" x14ac:dyDescent="0.25">
      <c r="A79" s="96"/>
      <c r="B79" s="1"/>
      <c r="C79" s="5"/>
      <c r="D79" s="5"/>
      <c r="E79" s="5"/>
      <c r="F79" s="83" t="str">
        <f>IF(B79="","",IF($J$7="Steel",2,IF($J$7="Fireprotect",VLOOKUP(MAX(C79:D79),'The Costumer''s Details'!$AD$15:$AF$18,3),VLOOKUP(MAX(C79:D79),'The Costumer''s Details'!$AD$10:$AF$13,3))))</f>
        <v/>
      </c>
      <c r="G79" s="68" t="str">
        <f t="shared" si="3"/>
        <v/>
      </c>
      <c r="H79" s="68" t="str">
        <f t="shared" si="4"/>
        <v/>
      </c>
      <c r="I79" s="4"/>
      <c r="J79" s="13"/>
    </row>
    <row r="80" spans="1:10" ht="17.25" customHeight="1" x14ac:dyDescent="0.25">
      <c r="A80" s="96"/>
      <c r="B80" s="1"/>
      <c r="C80" s="5"/>
      <c r="D80" s="5"/>
      <c r="E80" s="5"/>
      <c r="F80" s="83" t="str">
        <f>IF(B80="","",IF($J$7="Steel",2,IF($J$7="Fireprotect",VLOOKUP(MAX(C80:D80),'The Costumer''s Details'!$AD$15:$AF$18,3),VLOOKUP(MAX(C80:D80),'The Costumer''s Details'!$AD$10:$AF$13,3))))</f>
        <v/>
      </c>
      <c r="G80" s="68" t="str">
        <f t="shared" si="3"/>
        <v/>
      </c>
      <c r="H80" s="68" t="str">
        <f t="shared" si="4"/>
        <v/>
      </c>
      <c r="I80" s="4"/>
      <c r="J80" s="13"/>
    </row>
    <row r="81" spans="1:10" ht="17.25" customHeight="1" x14ac:dyDescent="0.25">
      <c r="A81" s="96"/>
      <c r="B81" s="1"/>
      <c r="C81" s="5"/>
      <c r="D81" s="5"/>
      <c r="E81" s="5"/>
      <c r="F81" s="83" t="str">
        <f>IF(B81="","",IF($J$7="Steel",2,IF($J$7="Fireprotect",VLOOKUP(MAX(C81:D81),'The Costumer''s Details'!$AD$15:$AF$18,3),VLOOKUP(MAX(C81:D81),'The Costumer''s Details'!$AD$10:$AF$13,3))))</f>
        <v/>
      </c>
      <c r="G81" s="68" t="str">
        <f t="shared" si="3"/>
        <v/>
      </c>
      <c r="H81" s="68" t="str">
        <f t="shared" si="4"/>
        <v/>
      </c>
      <c r="I81" s="4"/>
      <c r="J81" s="13"/>
    </row>
    <row r="82" spans="1:10" ht="17.25" customHeight="1" x14ac:dyDescent="0.25">
      <c r="A82" s="96"/>
      <c r="B82" s="1"/>
      <c r="C82" s="5"/>
      <c r="D82" s="5"/>
      <c r="E82" s="5"/>
      <c r="F82" s="83" t="str">
        <f>IF(B82="","",IF($J$7="Steel",2,IF($J$7="Fireprotect",VLOOKUP(MAX(C82:D82),'The Costumer''s Details'!$AD$15:$AF$18,3),VLOOKUP(MAX(C82:D82),'The Costumer''s Details'!$AD$10:$AF$13,3))))</f>
        <v/>
      </c>
      <c r="G82" s="68" t="str">
        <f t="shared" si="3"/>
        <v/>
      </c>
      <c r="H82" s="68" t="str">
        <f t="shared" si="4"/>
        <v/>
      </c>
      <c r="I82" s="4"/>
      <c r="J82" s="13"/>
    </row>
    <row r="83" spans="1:10" ht="17.25" customHeight="1" x14ac:dyDescent="0.25">
      <c r="A83" s="96"/>
      <c r="B83" s="1"/>
      <c r="C83" s="5"/>
      <c r="D83" s="5"/>
      <c r="E83" s="5"/>
      <c r="F83" s="83" t="str">
        <f>IF(B83="","",IF($J$7="Steel",2,IF($J$7="Fireprotect",VLOOKUP(MAX(C83:D83),'The Costumer''s Details'!$AD$15:$AF$18,3),VLOOKUP(MAX(C83:D83),'The Costumer''s Details'!$AD$10:$AF$13,3))))</f>
        <v/>
      </c>
      <c r="G83" s="68" t="str">
        <f t="shared" si="3"/>
        <v/>
      </c>
      <c r="H83" s="68" t="str">
        <f t="shared" si="4"/>
        <v/>
      </c>
      <c r="I83" s="4"/>
      <c r="J83" s="13"/>
    </row>
    <row r="84" spans="1:10" ht="17.25" customHeight="1" x14ac:dyDescent="0.25">
      <c r="A84" s="96"/>
      <c r="B84" s="1"/>
      <c r="C84" s="5"/>
      <c r="D84" s="5"/>
      <c r="E84" s="5"/>
      <c r="F84" s="83" t="str">
        <f>IF(B84="","",IF($J$7="Steel",2,IF($J$7="Fireprotect",VLOOKUP(MAX(C84:D84),'The Costumer''s Details'!$AD$15:$AF$18,3),VLOOKUP(MAX(C84:D84),'The Costumer''s Details'!$AD$10:$AF$13,3))))</f>
        <v/>
      </c>
      <c r="G84" s="68" t="str">
        <f t="shared" si="3"/>
        <v/>
      </c>
      <c r="H84" s="68" t="str">
        <f t="shared" si="4"/>
        <v/>
      </c>
      <c r="I84" s="4"/>
      <c r="J84" s="13"/>
    </row>
    <row r="85" spans="1:10" ht="17.25" customHeight="1" x14ac:dyDescent="0.25">
      <c r="A85" s="96"/>
      <c r="B85" s="1"/>
      <c r="C85" s="5"/>
      <c r="D85" s="5"/>
      <c r="E85" s="5"/>
      <c r="F85" s="83" t="str">
        <f>IF(B85="","",IF($J$7="Steel",2,IF($J$7="Fireprotect",VLOOKUP(MAX(C85:D85),'The Costumer''s Details'!$AD$15:$AF$18,3),VLOOKUP(MAX(C85:D85),'The Costumer''s Details'!$AD$10:$AF$13,3))))</f>
        <v/>
      </c>
      <c r="G85" s="68" t="str">
        <f t="shared" si="3"/>
        <v/>
      </c>
      <c r="H85" s="68" t="str">
        <f t="shared" si="4"/>
        <v/>
      </c>
      <c r="I85" s="4"/>
      <c r="J85" s="13"/>
    </row>
    <row r="86" spans="1:10" ht="17.25" customHeight="1" x14ac:dyDescent="0.25">
      <c r="A86" s="96"/>
      <c r="B86" s="1"/>
      <c r="C86" s="5"/>
      <c r="D86" s="5"/>
      <c r="E86" s="5"/>
      <c r="F86" s="83" t="str">
        <f>IF(B86="","",IF($J$7="Steel",2,IF($J$7="Fireprotect",VLOOKUP(MAX(C86:D86),'The Costumer''s Details'!$AD$15:$AF$18,3),VLOOKUP(MAX(C86:D86),'The Costumer''s Details'!$AD$10:$AF$13,3))))</f>
        <v/>
      </c>
      <c r="G86" s="68" t="str">
        <f t="shared" si="3"/>
        <v/>
      </c>
      <c r="H86" s="68" t="str">
        <f t="shared" si="4"/>
        <v/>
      </c>
      <c r="I86" s="4"/>
      <c r="J86" s="13"/>
    </row>
    <row r="87" spans="1:10" ht="17.25" customHeight="1" x14ac:dyDescent="0.25">
      <c r="A87" s="96"/>
      <c r="B87" s="1"/>
      <c r="C87" s="5"/>
      <c r="D87" s="5"/>
      <c r="E87" s="5"/>
      <c r="F87" s="83" t="str">
        <f>IF(B87="","",IF($J$7="Steel",2,IF($J$7="Fireprotect",VLOOKUP(MAX(C87:D87),'The Costumer''s Details'!$AD$15:$AF$18,3),VLOOKUP(MAX(C87:D87),'The Costumer''s Details'!$AD$10:$AF$13,3))))</f>
        <v/>
      </c>
      <c r="G87" s="68" t="str">
        <f t="shared" si="3"/>
        <v/>
      </c>
      <c r="H87" s="68" t="str">
        <f t="shared" si="4"/>
        <v/>
      </c>
      <c r="I87" s="4"/>
      <c r="J87" s="13"/>
    </row>
    <row r="88" spans="1:10" ht="17.25" customHeight="1" x14ac:dyDescent="0.25">
      <c r="A88" s="96"/>
      <c r="B88" s="1"/>
      <c r="C88" s="5"/>
      <c r="D88" s="5"/>
      <c r="E88" s="5"/>
      <c r="F88" s="83" t="str">
        <f>IF(B88="","",IF($J$7="Steel",2,IF($J$7="Fireprotect",VLOOKUP(MAX(C88:D88),'The Costumer''s Details'!$AD$15:$AF$18,3),VLOOKUP(MAX(C88:D88),'The Costumer''s Details'!$AD$10:$AF$13,3))))</f>
        <v/>
      </c>
      <c r="G88" s="68" t="str">
        <f t="shared" si="3"/>
        <v/>
      </c>
      <c r="H88" s="68" t="str">
        <f t="shared" si="4"/>
        <v/>
      </c>
      <c r="I88" s="4"/>
      <c r="J88" s="13"/>
    </row>
    <row r="89" spans="1:10" ht="17.25" customHeight="1" x14ac:dyDescent="0.25">
      <c r="A89" s="96"/>
      <c r="B89" s="1"/>
      <c r="C89" s="5"/>
      <c r="D89" s="5"/>
      <c r="E89" s="5"/>
      <c r="F89" s="83" t="str">
        <f>IF(B89="","",IF($J$7="Steel",2,IF($J$7="Fireprotect",VLOOKUP(MAX(C89:D89),'The Costumer''s Details'!$AD$15:$AF$18,3),VLOOKUP(MAX(C89:D89),'The Costumer''s Details'!$AD$10:$AF$13,3))))</f>
        <v/>
      </c>
      <c r="G89" s="68" t="str">
        <f t="shared" si="3"/>
        <v/>
      </c>
      <c r="H89" s="68" t="str">
        <f t="shared" si="4"/>
        <v/>
      </c>
      <c r="I89" s="4"/>
      <c r="J89" s="13"/>
    </row>
    <row r="90" spans="1:10" ht="17.25" customHeight="1" x14ac:dyDescent="0.25">
      <c r="A90" s="96"/>
      <c r="B90" s="1"/>
      <c r="C90" s="5"/>
      <c r="D90" s="5"/>
      <c r="E90" s="5"/>
      <c r="F90" s="83" t="str">
        <f>IF(B90="","",IF($J$7="Steel",2,IF($J$7="Fireprotect",VLOOKUP(MAX(C90:D90),'The Costumer''s Details'!$AD$15:$AF$18,3),VLOOKUP(MAX(C90:D90),'The Costumer''s Details'!$AD$10:$AF$13,3))))</f>
        <v/>
      </c>
      <c r="G90" s="68" t="str">
        <f t="shared" si="3"/>
        <v/>
      </c>
      <c r="H90" s="68" t="str">
        <f t="shared" si="4"/>
        <v/>
      </c>
      <c r="I90" s="4"/>
      <c r="J90" s="13"/>
    </row>
    <row r="91" spans="1:10" ht="17.25" customHeight="1" x14ac:dyDescent="0.25">
      <c r="A91" s="96"/>
      <c r="B91" s="1"/>
      <c r="C91" s="5"/>
      <c r="D91" s="5"/>
      <c r="E91" s="5"/>
      <c r="F91" s="83" t="str">
        <f>IF(B91="","",IF($J$7="Steel",2,IF($J$7="Fireprotect",VLOOKUP(MAX(C91:D91),'The Costumer''s Details'!$AD$15:$AF$18,3),VLOOKUP(MAX(C91:D91),'The Costumer''s Details'!$AD$10:$AF$13,3))))</f>
        <v/>
      </c>
      <c r="G91" s="68" t="str">
        <f t="shared" si="3"/>
        <v/>
      </c>
      <c r="H91" s="68" t="str">
        <f t="shared" si="4"/>
        <v/>
      </c>
      <c r="I91" s="4"/>
      <c r="J91" s="13"/>
    </row>
    <row r="92" spans="1:10" ht="17.25" customHeight="1" x14ac:dyDescent="0.25">
      <c r="A92" s="96"/>
      <c r="B92" s="1"/>
      <c r="C92" s="5"/>
      <c r="D92" s="5"/>
      <c r="E92" s="5"/>
      <c r="F92" s="83" t="str">
        <f>IF(B92="","",IF($J$7="Steel",2,IF($J$7="Fireprotect",VLOOKUP(MAX(C92:D92),'The Costumer''s Details'!$AD$15:$AF$18,3),VLOOKUP(MAX(C92:D92),'The Costumer''s Details'!$AD$10:$AF$13,3))))</f>
        <v/>
      </c>
      <c r="G92" s="68" t="str">
        <f t="shared" si="3"/>
        <v/>
      </c>
      <c r="H92" s="68" t="str">
        <f t="shared" si="4"/>
        <v/>
      </c>
      <c r="I92" s="4"/>
      <c r="J92" s="13"/>
    </row>
    <row r="93" spans="1:10" ht="17.25" customHeight="1" x14ac:dyDescent="0.25">
      <c r="A93" s="96"/>
      <c r="B93" s="1"/>
      <c r="C93" s="5"/>
      <c r="D93" s="5"/>
      <c r="E93" s="5"/>
      <c r="F93" s="83" t="str">
        <f>IF(B93="","",IF($J$7="Steel",2,IF($J$7="Fireprotect",VLOOKUP(MAX(C93:D93),'The Costumer''s Details'!$AD$15:$AF$18,3),VLOOKUP(MAX(C93:D93),'The Costumer''s Details'!$AD$10:$AF$13,3))))</f>
        <v/>
      </c>
      <c r="G93" s="68" t="str">
        <f t="shared" si="3"/>
        <v/>
      </c>
      <c r="H93" s="68" t="str">
        <f t="shared" si="4"/>
        <v/>
      </c>
      <c r="I93" s="4"/>
      <c r="J93" s="13"/>
    </row>
    <row r="94" spans="1:10" ht="17.25" customHeight="1" x14ac:dyDescent="0.25">
      <c r="A94" s="96"/>
      <c r="B94" s="1"/>
      <c r="C94" s="5"/>
      <c r="D94" s="5"/>
      <c r="E94" s="5"/>
      <c r="F94" s="83" t="str">
        <f>IF(B94="","",IF($J$7="Steel",2,IF($J$7="Fireprotect",VLOOKUP(MAX(C94:D94),'The Costumer''s Details'!$AD$15:$AF$18,3),VLOOKUP(MAX(C94:D94),'The Costumer''s Details'!$AD$10:$AF$13,3))))</f>
        <v/>
      </c>
      <c r="G94" s="68" t="str">
        <f t="shared" si="3"/>
        <v/>
      </c>
      <c r="H94" s="68" t="str">
        <f t="shared" si="4"/>
        <v/>
      </c>
      <c r="I94" s="4"/>
      <c r="J94" s="13"/>
    </row>
    <row r="95" spans="1:10" ht="17.25" customHeight="1" x14ac:dyDescent="0.25">
      <c r="A95" s="96"/>
      <c r="B95" s="1"/>
      <c r="C95" s="5"/>
      <c r="D95" s="5"/>
      <c r="E95" s="5"/>
      <c r="F95" s="83" t="str">
        <f>IF(B95="","",IF($J$7="Steel",2,IF($J$7="Fireprotect",VLOOKUP(MAX(C95:D95),'The Costumer''s Details'!$AD$15:$AF$18,3),VLOOKUP(MAX(C95:D95),'The Costumer''s Details'!$AD$10:$AF$13,3))))</f>
        <v/>
      </c>
      <c r="G95" s="68" t="str">
        <f t="shared" si="3"/>
        <v/>
      </c>
      <c r="H95" s="68" t="str">
        <f t="shared" si="4"/>
        <v/>
      </c>
      <c r="I95" s="4"/>
      <c r="J95" s="13"/>
    </row>
    <row r="96" spans="1:10" ht="17.25" customHeight="1" x14ac:dyDescent="0.25">
      <c r="A96" s="96"/>
      <c r="B96" s="1"/>
      <c r="C96" s="5"/>
      <c r="D96" s="5"/>
      <c r="E96" s="5"/>
      <c r="F96" s="83" t="str">
        <f>IF(B96="","",IF($J$7="Steel",2,IF($J$7="Fireprotect",VLOOKUP(MAX(C96:D96),'The Costumer''s Details'!$AD$15:$AF$18,3),VLOOKUP(MAX(C96:D96),'The Costumer''s Details'!$AD$10:$AF$13,3))))</f>
        <v/>
      </c>
      <c r="G96" s="68" t="str">
        <f t="shared" si="3"/>
        <v/>
      </c>
      <c r="H96" s="68" t="str">
        <f t="shared" si="4"/>
        <v/>
      </c>
      <c r="I96" s="4"/>
      <c r="J96" s="13"/>
    </row>
    <row r="97" spans="1:10" ht="17.25" customHeight="1" x14ac:dyDescent="0.25">
      <c r="A97" s="96"/>
      <c r="B97" s="1"/>
      <c r="C97" s="5"/>
      <c r="D97" s="5"/>
      <c r="E97" s="5"/>
      <c r="F97" s="83" t="str">
        <f>IF(B97="","",IF($J$7="Steel",2,IF($J$7="Fireprotect",VLOOKUP(MAX(C97:D97),'The Costumer''s Details'!$AD$15:$AF$18,3),VLOOKUP(MAX(C97:D97),'The Costumer''s Details'!$AD$10:$AF$13,3))))</f>
        <v/>
      </c>
      <c r="G97" s="68" t="str">
        <f t="shared" si="3"/>
        <v/>
      </c>
      <c r="H97" s="68" t="str">
        <f t="shared" si="4"/>
        <v/>
      </c>
      <c r="I97" s="4"/>
      <c r="J97" s="13"/>
    </row>
    <row r="98" spans="1:10" ht="17.25" customHeight="1" x14ac:dyDescent="0.25">
      <c r="A98" s="96"/>
      <c r="B98" s="1"/>
      <c r="C98" s="5"/>
      <c r="D98" s="5"/>
      <c r="E98" s="5"/>
      <c r="F98" s="83" t="str">
        <f>IF(B98="","",IF($J$7="Steel",2,IF($J$7="Fireprotect",VLOOKUP(MAX(C98:D98),'The Costumer''s Details'!$AD$15:$AF$18,3),VLOOKUP(MAX(C98:D98),'The Costumer''s Details'!$AD$10:$AF$13,3))))</f>
        <v/>
      </c>
      <c r="G98" s="68" t="str">
        <f t="shared" si="3"/>
        <v/>
      </c>
      <c r="H98" s="68" t="str">
        <f t="shared" si="4"/>
        <v/>
      </c>
      <c r="I98" s="4"/>
      <c r="J98" s="13"/>
    </row>
    <row r="99" spans="1:10" ht="17.25" customHeight="1" x14ac:dyDescent="0.25">
      <c r="A99" s="96"/>
      <c r="B99" s="1"/>
      <c r="C99" s="5"/>
      <c r="D99" s="5"/>
      <c r="E99" s="5"/>
      <c r="F99" s="83" t="str">
        <f>IF(B99="","",IF($J$7="Steel",2,IF($J$7="Fireprotect",VLOOKUP(MAX(C99:D99),'The Costumer''s Details'!$AD$15:$AF$18,3),VLOOKUP(MAX(C99:D99),'The Costumer''s Details'!$AD$10:$AF$13,3))))</f>
        <v/>
      </c>
      <c r="G99" s="68" t="str">
        <f t="shared" si="3"/>
        <v/>
      </c>
      <c r="H99" s="68" t="str">
        <f t="shared" si="4"/>
        <v/>
      </c>
      <c r="I99" s="4"/>
      <c r="J99" s="13"/>
    </row>
    <row r="100" spans="1:10" ht="17.25" customHeight="1" x14ac:dyDescent="0.25">
      <c r="A100" s="96"/>
      <c r="B100" s="1"/>
      <c r="C100" s="5"/>
      <c r="D100" s="5"/>
      <c r="E100" s="5"/>
      <c r="F100" s="83" t="str">
        <f>IF(B100="","",IF($J$7="Steel",2,IF($J$7="Fireprotect",VLOOKUP(MAX(C100:D100),'The Costumer''s Details'!$AD$15:$AF$18,3),VLOOKUP(MAX(C100:D100),'The Costumer''s Details'!$AD$10:$AF$13,3))))</f>
        <v/>
      </c>
      <c r="G100" s="68" t="str">
        <f t="shared" si="3"/>
        <v/>
      </c>
      <c r="H100" s="68" t="str">
        <f t="shared" si="4"/>
        <v/>
      </c>
      <c r="I100" s="4"/>
      <c r="J100" s="13"/>
    </row>
    <row r="101" spans="1:10" ht="17.25" customHeight="1" x14ac:dyDescent="0.25">
      <c r="A101" s="97"/>
      <c r="B101" s="21"/>
      <c r="C101" s="22"/>
      <c r="D101" s="22"/>
      <c r="E101" s="22"/>
      <c r="F101" s="28"/>
      <c r="G101" s="21"/>
      <c r="H101" s="21"/>
      <c r="I101" s="23"/>
      <c r="J101" s="24"/>
    </row>
    <row r="102" spans="1:10" ht="17.25" customHeight="1" x14ac:dyDescent="0.25">
      <c r="A102" s="98"/>
      <c r="B102" s="25"/>
      <c r="C102" s="26"/>
      <c r="D102" s="26"/>
      <c r="E102" s="26"/>
      <c r="F102" s="29"/>
      <c r="G102" s="25"/>
      <c r="H102" s="25"/>
      <c r="I102" s="27"/>
      <c r="J102" s="3"/>
    </row>
    <row r="103" spans="1:10" ht="17.25" customHeight="1" x14ac:dyDescent="0.25">
      <c r="A103" s="98"/>
      <c r="B103" s="25"/>
      <c r="C103" s="26"/>
      <c r="D103" s="26"/>
      <c r="E103" s="26"/>
      <c r="F103" s="29"/>
      <c r="G103" s="25"/>
      <c r="H103" s="25"/>
      <c r="I103" s="27"/>
      <c r="J103" s="3"/>
    </row>
    <row r="104" spans="1:10" ht="17.25" customHeight="1" x14ac:dyDescent="0.25">
      <c r="A104" s="98"/>
      <c r="B104" s="25"/>
      <c r="C104" s="26"/>
      <c r="D104" s="26"/>
      <c r="E104" s="26"/>
      <c r="F104" s="29"/>
      <c r="G104" s="25"/>
      <c r="H104" s="25"/>
      <c r="I104" s="27"/>
      <c r="J104" s="3"/>
    </row>
    <row r="105" spans="1:10" ht="17.25" customHeight="1" x14ac:dyDescent="0.25">
      <c r="A105" s="98"/>
      <c r="B105" s="25"/>
      <c r="C105" s="26"/>
      <c r="D105" s="26"/>
      <c r="E105" s="26"/>
      <c r="F105" s="29"/>
      <c r="G105" s="25"/>
      <c r="H105" s="25"/>
      <c r="I105" s="27"/>
      <c r="J105" s="3"/>
    </row>
    <row r="106" spans="1:10" ht="17.25" customHeight="1" x14ac:dyDescent="0.25">
      <c r="A106" s="98"/>
      <c r="B106" s="25"/>
      <c r="C106" s="26"/>
      <c r="D106" s="26"/>
      <c r="E106" s="26"/>
      <c r="F106" s="29"/>
      <c r="G106" s="25"/>
      <c r="H106" s="25"/>
      <c r="I106" s="27"/>
      <c r="J106" s="3"/>
    </row>
    <row r="107" spans="1:10" ht="17.25" customHeight="1" x14ac:dyDescent="0.25">
      <c r="A107" s="98"/>
      <c r="B107" s="25"/>
      <c r="C107" s="26"/>
      <c r="D107" s="26"/>
      <c r="E107" s="26"/>
      <c r="F107" s="29"/>
      <c r="G107" s="25"/>
      <c r="H107" s="25"/>
      <c r="I107" s="27"/>
      <c r="J107" s="3"/>
    </row>
    <row r="108" spans="1:10" ht="17.25" customHeight="1" x14ac:dyDescent="0.25">
      <c r="A108" s="98"/>
      <c r="B108" s="25"/>
      <c r="C108" s="26"/>
      <c r="D108" s="26"/>
      <c r="E108" s="26"/>
      <c r="F108" s="29"/>
      <c r="G108" s="25"/>
      <c r="H108" s="25"/>
      <c r="I108" s="27"/>
      <c r="J108" s="3"/>
    </row>
    <row r="109" spans="1:10" ht="17.25" customHeight="1" x14ac:dyDescent="0.25">
      <c r="A109" s="98"/>
      <c r="B109" s="25"/>
      <c r="C109" s="26"/>
      <c r="D109" s="26"/>
      <c r="E109" s="26"/>
      <c r="F109" s="29"/>
      <c r="G109" s="25"/>
      <c r="H109" s="25"/>
      <c r="I109" s="27"/>
      <c r="J109" s="3"/>
    </row>
    <row r="110" spans="1:10" ht="17.25" customHeight="1" x14ac:dyDescent="0.25">
      <c r="A110" s="98"/>
      <c r="B110" s="25"/>
      <c r="C110" s="26"/>
      <c r="D110" s="26"/>
      <c r="E110" s="26"/>
      <c r="F110" s="29"/>
      <c r="G110" s="25"/>
      <c r="H110" s="25"/>
      <c r="I110" s="27"/>
      <c r="J110" s="3"/>
    </row>
    <row r="111" spans="1:10" ht="17.25" customHeight="1" x14ac:dyDescent="0.25">
      <c r="A111" s="98"/>
      <c r="B111" s="25"/>
      <c r="C111" s="26"/>
      <c r="D111" s="26"/>
      <c r="E111" s="26"/>
      <c r="F111" s="29"/>
      <c r="G111" s="25"/>
      <c r="H111" s="25"/>
      <c r="I111" s="27"/>
      <c r="J111" s="3"/>
    </row>
    <row r="112" spans="1:10" ht="17.25" customHeight="1" x14ac:dyDescent="0.25">
      <c r="A112" s="98"/>
      <c r="B112" s="25"/>
      <c r="C112" s="26"/>
      <c r="D112" s="26"/>
      <c r="E112" s="26"/>
      <c r="F112" s="29"/>
      <c r="G112" s="25"/>
      <c r="H112" s="25"/>
      <c r="I112" s="27"/>
      <c r="J112" s="3"/>
    </row>
    <row r="113" spans="1:10" ht="17.25" customHeight="1" x14ac:dyDescent="0.25">
      <c r="A113" s="98"/>
      <c r="B113" s="25"/>
      <c r="C113" s="26"/>
      <c r="D113" s="26"/>
      <c r="E113" s="26"/>
      <c r="F113" s="29"/>
      <c r="G113" s="25"/>
      <c r="H113" s="25"/>
      <c r="I113" s="27"/>
      <c r="J113" s="3"/>
    </row>
    <row r="114" spans="1:10" ht="17.25" customHeight="1" x14ac:dyDescent="0.25">
      <c r="A114" s="98"/>
      <c r="B114" s="25"/>
      <c r="C114" s="26"/>
      <c r="D114" s="26"/>
      <c r="E114" s="26"/>
      <c r="F114" s="29"/>
      <c r="G114" s="25"/>
      <c r="H114" s="25"/>
      <c r="I114" s="27"/>
      <c r="J114" s="3"/>
    </row>
    <row r="115" spans="1:10" ht="17.25" customHeight="1" x14ac:dyDescent="0.25">
      <c r="A115" s="98"/>
      <c r="B115" s="25"/>
      <c r="C115" s="26"/>
      <c r="D115" s="26"/>
      <c r="E115" s="26"/>
      <c r="F115" s="29"/>
      <c r="G115" s="25"/>
      <c r="H115" s="25"/>
      <c r="I115" s="27"/>
      <c r="J115" s="3"/>
    </row>
    <row r="116" spans="1:10" ht="17.25" customHeight="1" x14ac:dyDescent="0.25">
      <c r="A116" s="98"/>
      <c r="B116" s="25"/>
      <c r="C116" s="26"/>
      <c r="D116" s="26"/>
      <c r="E116" s="26"/>
      <c r="F116" s="29"/>
      <c r="G116" s="25"/>
      <c r="H116" s="25"/>
      <c r="I116" s="27"/>
      <c r="J116" s="3"/>
    </row>
    <row r="117" spans="1:10" ht="17.25" customHeight="1" x14ac:dyDescent="0.25">
      <c r="A117" s="98"/>
      <c r="B117" s="25"/>
      <c r="C117" s="26"/>
      <c r="D117" s="26"/>
      <c r="E117" s="26"/>
      <c r="F117" s="29"/>
      <c r="G117" s="25"/>
      <c r="H117" s="25"/>
      <c r="I117" s="27"/>
      <c r="J117" s="3"/>
    </row>
    <row r="118" spans="1:10" ht="17.25" customHeight="1" x14ac:dyDescent="0.25">
      <c r="A118" s="98"/>
      <c r="B118" s="25"/>
      <c r="C118" s="26"/>
      <c r="D118" s="26"/>
      <c r="E118" s="26"/>
      <c r="F118" s="29"/>
      <c r="G118" s="25"/>
      <c r="H118" s="25"/>
      <c r="I118" s="27"/>
      <c r="J118" s="3"/>
    </row>
    <row r="119" spans="1:10" ht="17.25" customHeight="1" x14ac:dyDescent="0.25">
      <c r="A119" s="98"/>
      <c r="B119" s="25"/>
      <c r="C119" s="26"/>
      <c r="D119" s="26"/>
      <c r="E119" s="26"/>
      <c r="F119" s="29"/>
      <c r="G119" s="25"/>
      <c r="H119" s="25"/>
      <c r="I119" s="27"/>
      <c r="J119" s="3"/>
    </row>
    <row r="120" spans="1:10" ht="17.25" customHeight="1" x14ac:dyDescent="0.25">
      <c r="A120" s="98"/>
      <c r="B120" s="25"/>
      <c r="C120" s="26"/>
      <c r="D120" s="26"/>
      <c r="E120" s="26"/>
      <c r="F120" s="29"/>
      <c r="G120" s="25"/>
      <c r="H120" s="25"/>
      <c r="I120" s="27"/>
      <c r="J120" s="3"/>
    </row>
    <row r="121" spans="1:10" ht="17.25" customHeight="1" x14ac:dyDescent="0.25">
      <c r="A121" s="98"/>
      <c r="B121" s="25"/>
      <c r="C121" s="26"/>
      <c r="D121" s="26"/>
      <c r="E121" s="26"/>
      <c r="F121" s="29"/>
      <c r="G121" s="25"/>
      <c r="H121" s="25"/>
      <c r="I121" s="27"/>
      <c r="J121" s="3"/>
    </row>
    <row r="122" spans="1:10" ht="17.25" customHeight="1" x14ac:dyDescent="0.25">
      <c r="A122" s="98"/>
      <c r="B122" s="25"/>
      <c r="C122" s="26"/>
      <c r="D122" s="26"/>
      <c r="E122" s="26"/>
      <c r="F122" s="29"/>
      <c r="G122" s="25"/>
      <c r="H122" s="25"/>
      <c r="I122" s="27"/>
      <c r="J122" s="3"/>
    </row>
    <row r="123" spans="1:10" ht="17.25" customHeight="1" x14ac:dyDescent="0.25">
      <c r="A123" s="98"/>
      <c r="B123" s="25"/>
      <c r="C123" s="26"/>
      <c r="D123" s="26"/>
      <c r="E123" s="26"/>
      <c r="F123" s="29"/>
      <c r="G123" s="25"/>
      <c r="H123" s="25"/>
      <c r="I123" s="27"/>
      <c r="J123" s="3"/>
    </row>
    <row r="124" spans="1:10" ht="17.25" customHeight="1" x14ac:dyDescent="0.25">
      <c r="A124" s="98"/>
      <c r="B124" s="25"/>
      <c r="C124" s="26"/>
      <c r="D124" s="26"/>
      <c r="E124" s="26"/>
      <c r="F124" s="29"/>
      <c r="G124" s="25"/>
      <c r="H124" s="25"/>
      <c r="I124" s="27"/>
      <c r="J124" s="3"/>
    </row>
    <row r="125" spans="1:10" ht="17.25" customHeight="1" x14ac:dyDescent="0.25">
      <c r="A125" s="98"/>
      <c r="B125" s="25"/>
      <c r="C125" s="26"/>
      <c r="D125" s="26"/>
      <c r="E125" s="26"/>
      <c r="F125" s="29"/>
      <c r="G125" s="25"/>
      <c r="H125" s="25"/>
      <c r="I125" s="27"/>
      <c r="J125" s="3"/>
    </row>
    <row r="126" spans="1:10" ht="17.25" customHeight="1" x14ac:dyDescent="0.25">
      <c r="A126" s="98"/>
      <c r="B126" s="25"/>
      <c r="C126" s="26"/>
      <c r="D126" s="26"/>
      <c r="E126" s="26"/>
      <c r="F126" s="29"/>
      <c r="G126" s="25"/>
      <c r="H126" s="25"/>
      <c r="I126" s="27"/>
      <c r="J126" s="3"/>
    </row>
    <row r="127" spans="1:10" ht="17.25" customHeight="1" x14ac:dyDescent="0.25">
      <c r="A127" s="98"/>
      <c r="B127" s="25"/>
      <c r="C127" s="26"/>
      <c r="D127" s="26"/>
      <c r="E127" s="26"/>
      <c r="F127" s="29"/>
      <c r="G127" s="25"/>
      <c r="H127" s="25"/>
      <c r="I127" s="27"/>
      <c r="J127" s="3"/>
    </row>
    <row r="128" spans="1:10" ht="17.25" customHeight="1" x14ac:dyDescent="0.25">
      <c r="A128" s="98"/>
      <c r="B128" s="25"/>
      <c r="C128" s="26"/>
      <c r="D128" s="26"/>
      <c r="E128" s="26"/>
      <c r="F128" s="29"/>
      <c r="G128" s="25"/>
      <c r="H128" s="25"/>
      <c r="I128" s="27"/>
      <c r="J128" s="3"/>
    </row>
    <row r="129" spans="1:10" ht="17.25" customHeight="1" x14ac:dyDescent="0.25">
      <c r="A129" s="98"/>
      <c r="B129" s="25"/>
      <c r="C129" s="26"/>
      <c r="D129" s="26"/>
      <c r="E129" s="26"/>
      <c r="F129" s="29"/>
      <c r="G129" s="25"/>
      <c r="H129" s="25"/>
      <c r="I129" s="27"/>
      <c r="J129" s="3"/>
    </row>
    <row r="130" spans="1:10" ht="17.25" customHeight="1" x14ac:dyDescent="0.25">
      <c r="A130" s="98"/>
      <c r="B130" s="25"/>
      <c r="C130" s="26"/>
      <c r="D130" s="26"/>
      <c r="E130" s="26"/>
      <c r="F130" s="29"/>
      <c r="G130" s="25"/>
      <c r="H130" s="25"/>
      <c r="I130" s="27"/>
      <c r="J130" s="3"/>
    </row>
    <row r="131" spans="1:10" ht="17.25" customHeight="1" x14ac:dyDescent="0.25">
      <c r="A131" s="98"/>
      <c r="B131" s="25"/>
      <c r="C131" s="26"/>
      <c r="D131" s="26"/>
      <c r="E131" s="26"/>
      <c r="F131" s="29"/>
      <c r="G131" s="25"/>
      <c r="H131" s="25"/>
      <c r="I131" s="27"/>
      <c r="J131" s="3"/>
    </row>
    <row r="132" spans="1:10" ht="17.25" customHeight="1" x14ac:dyDescent="0.25">
      <c r="A132" s="98"/>
      <c r="B132" s="25"/>
      <c r="C132" s="26"/>
      <c r="D132" s="26"/>
      <c r="E132" s="26"/>
      <c r="F132" s="29"/>
      <c r="G132" s="25"/>
      <c r="H132" s="25"/>
      <c r="I132" s="27"/>
      <c r="J132" s="3"/>
    </row>
    <row r="133" spans="1:10" ht="17.25" customHeight="1" x14ac:dyDescent="0.25">
      <c r="A133" s="98"/>
      <c r="B133" s="25"/>
      <c r="C133" s="26"/>
      <c r="D133" s="26"/>
      <c r="E133" s="26"/>
      <c r="F133" s="29"/>
      <c r="G133" s="25"/>
      <c r="H133" s="25"/>
      <c r="I133" s="27"/>
      <c r="J133" s="3"/>
    </row>
    <row r="134" spans="1:10" ht="17.25" customHeight="1" x14ac:dyDescent="0.25">
      <c r="A134" s="98"/>
      <c r="B134" s="25"/>
      <c r="C134" s="26"/>
      <c r="D134" s="26"/>
      <c r="E134" s="26"/>
      <c r="F134" s="29"/>
      <c r="G134" s="25"/>
      <c r="H134" s="25"/>
      <c r="I134" s="27"/>
      <c r="J134" s="3"/>
    </row>
    <row r="135" spans="1:10" ht="17.25" customHeight="1" x14ac:dyDescent="0.25">
      <c r="A135" s="98"/>
      <c r="B135" s="25"/>
      <c r="C135" s="26"/>
      <c r="D135" s="26"/>
      <c r="E135" s="26"/>
      <c r="F135" s="29"/>
      <c r="G135" s="25"/>
      <c r="H135" s="25"/>
      <c r="I135" s="27"/>
      <c r="J135" s="3"/>
    </row>
    <row r="136" spans="1:10" ht="17.25" customHeight="1" x14ac:dyDescent="0.25">
      <c r="A136" s="98"/>
      <c r="B136" s="25"/>
      <c r="C136" s="26"/>
      <c r="D136" s="26"/>
      <c r="E136" s="26"/>
      <c r="F136" s="29"/>
      <c r="G136" s="25"/>
      <c r="H136" s="25"/>
      <c r="I136" s="27"/>
      <c r="J136" s="3"/>
    </row>
    <row r="137" spans="1:10" ht="17.25" customHeight="1" x14ac:dyDescent="0.25">
      <c r="A137" s="98"/>
      <c r="B137" s="25"/>
      <c r="C137" s="26"/>
      <c r="D137" s="26"/>
      <c r="E137" s="26"/>
      <c r="F137" s="29"/>
      <c r="G137" s="25"/>
      <c r="H137" s="25"/>
      <c r="I137" s="27"/>
      <c r="J137" s="3"/>
    </row>
    <row r="138" spans="1:10" ht="17.25" customHeight="1" x14ac:dyDescent="0.25">
      <c r="A138" s="98"/>
      <c r="B138" s="25"/>
      <c r="C138" s="26"/>
      <c r="D138" s="26"/>
      <c r="E138" s="26"/>
      <c r="F138" s="29"/>
      <c r="G138" s="25"/>
      <c r="H138" s="25"/>
      <c r="I138" s="27"/>
      <c r="J138" s="3"/>
    </row>
    <row r="139" spans="1:10" ht="17.25" customHeight="1" x14ac:dyDescent="0.25">
      <c r="A139" s="98"/>
      <c r="B139" s="25"/>
      <c r="C139" s="26"/>
      <c r="D139" s="26"/>
      <c r="E139" s="26"/>
      <c r="F139" s="29"/>
      <c r="G139" s="25"/>
      <c r="H139" s="25"/>
      <c r="I139" s="27"/>
      <c r="J139" s="3"/>
    </row>
    <row r="140" spans="1:10" ht="17.25" customHeight="1" x14ac:dyDescent="0.25">
      <c r="A140" s="98"/>
      <c r="B140" s="25"/>
      <c r="C140" s="26"/>
      <c r="D140" s="26"/>
      <c r="E140" s="26"/>
      <c r="F140" s="29"/>
      <c r="G140" s="25"/>
      <c r="H140" s="25"/>
      <c r="I140" s="27"/>
      <c r="J140" s="3"/>
    </row>
    <row r="141" spans="1:10" ht="17.25" customHeight="1" x14ac:dyDescent="0.25">
      <c r="A141" s="98"/>
      <c r="B141" s="25"/>
      <c r="C141" s="26"/>
      <c r="D141" s="26"/>
      <c r="E141" s="26"/>
      <c r="F141" s="29"/>
      <c r="G141" s="25"/>
      <c r="H141" s="25"/>
      <c r="I141" s="27"/>
      <c r="J141" s="3"/>
    </row>
    <row r="142" spans="1:10" ht="17.25" customHeight="1" x14ac:dyDescent="0.25">
      <c r="A142" s="98"/>
      <c r="B142" s="25"/>
      <c r="C142" s="26"/>
      <c r="D142" s="26"/>
      <c r="E142" s="26"/>
      <c r="F142" s="29"/>
      <c r="G142" s="25"/>
      <c r="H142" s="25"/>
      <c r="I142" s="27"/>
      <c r="J142" s="3"/>
    </row>
    <row r="143" spans="1:10" ht="17.25" customHeight="1" x14ac:dyDescent="0.25">
      <c r="A143" s="98"/>
      <c r="B143" s="25"/>
      <c r="C143" s="26"/>
      <c r="D143" s="26"/>
      <c r="E143" s="26"/>
      <c r="F143" s="29"/>
      <c r="G143" s="25"/>
      <c r="H143" s="25"/>
      <c r="I143" s="27"/>
      <c r="J143" s="3"/>
    </row>
    <row r="144" spans="1:10" ht="17.25" customHeight="1" x14ac:dyDescent="0.25">
      <c r="A144" s="98"/>
      <c r="B144" s="25"/>
      <c r="C144" s="26"/>
      <c r="D144" s="26"/>
      <c r="E144" s="26"/>
      <c r="F144" s="29"/>
      <c r="G144" s="25"/>
      <c r="H144" s="25"/>
      <c r="I144" s="27"/>
      <c r="J144" s="3"/>
    </row>
    <row r="145" spans="1:10" ht="17.25" customHeight="1" x14ac:dyDescent="0.25">
      <c r="A145" s="98"/>
      <c r="B145" s="25"/>
      <c r="C145" s="26"/>
      <c r="D145" s="26"/>
      <c r="E145" s="26"/>
      <c r="F145" s="29"/>
      <c r="G145" s="25"/>
      <c r="H145" s="25"/>
      <c r="I145" s="27"/>
      <c r="J145" s="3"/>
    </row>
    <row r="146" spans="1:10" ht="17.25" customHeight="1" x14ac:dyDescent="0.25">
      <c r="A146" s="98"/>
      <c r="B146" s="25"/>
      <c r="C146" s="26"/>
      <c r="D146" s="26"/>
      <c r="E146" s="26"/>
      <c r="F146" s="29"/>
      <c r="G146" s="25"/>
      <c r="H146" s="25"/>
      <c r="I146" s="27"/>
      <c r="J146" s="3"/>
    </row>
    <row r="147" spans="1:10" ht="17.25" customHeight="1" x14ac:dyDescent="0.25">
      <c r="A147" s="98"/>
      <c r="B147" s="25"/>
      <c r="C147" s="26"/>
      <c r="D147" s="26"/>
      <c r="E147" s="26"/>
      <c r="F147" s="29"/>
      <c r="G147" s="25"/>
      <c r="H147" s="25"/>
      <c r="I147" s="27"/>
      <c r="J147" s="3"/>
    </row>
    <row r="148" spans="1:10" ht="17.25" customHeight="1" x14ac:dyDescent="0.25">
      <c r="A148" s="98"/>
      <c r="B148" s="25"/>
      <c r="C148" s="26"/>
      <c r="D148" s="26"/>
      <c r="E148" s="26"/>
      <c r="F148" s="29"/>
      <c r="G148" s="25"/>
      <c r="H148" s="25"/>
      <c r="I148" s="27"/>
      <c r="J148" s="3"/>
    </row>
    <row r="149" spans="1:10" ht="17.25" customHeight="1" x14ac:dyDescent="0.25">
      <c r="A149" s="98"/>
      <c r="B149" s="25"/>
      <c r="C149" s="26"/>
      <c r="D149" s="26"/>
      <c r="E149" s="26"/>
      <c r="F149" s="29"/>
      <c r="G149" s="25"/>
      <c r="H149" s="25"/>
      <c r="I149" s="27"/>
      <c r="J149" s="3"/>
    </row>
    <row r="150" spans="1:10" ht="17.25" customHeight="1" x14ac:dyDescent="0.25">
      <c r="A150" s="98"/>
      <c r="B150" s="25"/>
      <c r="C150" s="26"/>
      <c r="D150" s="26"/>
      <c r="E150" s="26"/>
      <c r="F150" s="29"/>
      <c r="G150" s="25"/>
      <c r="H150" s="25"/>
      <c r="I150" s="27"/>
      <c r="J150" s="3"/>
    </row>
    <row r="151" spans="1:10" ht="17.25" customHeight="1" x14ac:dyDescent="0.25">
      <c r="A151" s="98"/>
      <c r="B151" s="25"/>
      <c r="C151" s="26"/>
      <c r="D151" s="26"/>
      <c r="E151" s="26"/>
      <c r="F151" s="29"/>
      <c r="G151" s="25"/>
      <c r="H151" s="25"/>
      <c r="I151" s="27"/>
      <c r="J151" s="3"/>
    </row>
    <row r="152" spans="1:10" ht="17.25" customHeight="1" x14ac:dyDescent="0.25">
      <c r="A152" s="98"/>
      <c r="B152" s="25"/>
      <c r="C152" s="26"/>
      <c r="D152" s="26"/>
      <c r="E152" s="26"/>
      <c r="F152" s="29"/>
      <c r="G152" s="25"/>
      <c r="H152" s="25"/>
      <c r="I152" s="27"/>
      <c r="J152" s="3"/>
    </row>
    <row r="153" spans="1:10" ht="17.25" customHeight="1" x14ac:dyDescent="0.25">
      <c r="A153" s="98"/>
      <c r="B153" s="25"/>
      <c r="C153" s="26"/>
      <c r="D153" s="26"/>
      <c r="E153" s="26"/>
      <c r="F153" s="29"/>
      <c r="G153" s="25"/>
      <c r="H153" s="25"/>
      <c r="I153" s="27"/>
      <c r="J153" s="3"/>
    </row>
    <row r="154" spans="1:10" ht="17.25" customHeight="1" x14ac:dyDescent="0.25">
      <c r="A154" s="98"/>
      <c r="B154" s="25"/>
      <c r="C154" s="26"/>
      <c r="D154" s="26"/>
      <c r="E154" s="26"/>
      <c r="F154" s="29"/>
      <c r="G154" s="25"/>
      <c r="H154" s="25"/>
      <c r="I154" s="27"/>
      <c r="J154" s="3"/>
    </row>
    <row r="155" spans="1:10" ht="17.25" customHeight="1" x14ac:dyDescent="0.25">
      <c r="A155" s="98"/>
      <c r="B155" s="25"/>
      <c r="C155" s="26"/>
      <c r="D155" s="26"/>
      <c r="E155" s="26"/>
      <c r="F155" s="29"/>
      <c r="G155" s="25"/>
      <c r="H155" s="25"/>
      <c r="I155" s="27"/>
      <c r="J155" s="3"/>
    </row>
    <row r="156" spans="1:10" ht="17.25" customHeight="1" x14ac:dyDescent="0.25">
      <c r="A156" s="98"/>
      <c r="B156" s="25"/>
      <c r="C156" s="26"/>
      <c r="D156" s="26"/>
      <c r="E156" s="26"/>
      <c r="F156" s="29"/>
      <c r="G156" s="25"/>
      <c r="H156" s="25"/>
      <c r="I156" s="27"/>
      <c r="J156" s="3"/>
    </row>
    <row r="157" spans="1:10" ht="17.25" customHeight="1" x14ac:dyDescent="0.25">
      <c r="A157" s="98"/>
      <c r="B157" s="25"/>
      <c r="C157" s="26"/>
      <c r="D157" s="26"/>
      <c r="E157" s="26"/>
      <c r="F157" s="29"/>
      <c r="G157" s="25"/>
      <c r="H157" s="25"/>
      <c r="I157" s="27"/>
      <c r="J157" s="3"/>
    </row>
    <row r="158" spans="1:10" ht="17.25" customHeight="1" x14ac:dyDescent="0.25">
      <c r="A158" s="98"/>
      <c r="B158" s="25"/>
      <c r="C158" s="26"/>
      <c r="D158" s="26"/>
      <c r="E158" s="26"/>
      <c r="F158" s="29"/>
      <c r="G158" s="25"/>
      <c r="H158" s="25"/>
      <c r="I158" s="27"/>
      <c r="J158" s="3"/>
    </row>
    <row r="159" spans="1:10" ht="17.25" customHeight="1" x14ac:dyDescent="0.25">
      <c r="A159" s="98"/>
      <c r="B159" s="25"/>
      <c r="C159" s="26"/>
      <c r="D159" s="26"/>
      <c r="E159" s="26"/>
      <c r="F159" s="29"/>
      <c r="G159" s="25"/>
      <c r="H159" s="25"/>
      <c r="I159" s="27"/>
      <c r="J159" s="3"/>
    </row>
    <row r="160" spans="1:10" ht="17.25" customHeight="1" x14ac:dyDescent="0.25">
      <c r="A160" s="98"/>
      <c r="B160" s="25"/>
      <c r="C160" s="26"/>
      <c r="D160" s="26"/>
      <c r="E160" s="26"/>
      <c r="F160" s="29"/>
      <c r="G160" s="25"/>
      <c r="H160" s="25"/>
      <c r="I160" s="27"/>
      <c r="J160" s="3"/>
    </row>
    <row r="161" spans="1:10" ht="17.25" customHeight="1" x14ac:dyDescent="0.25">
      <c r="A161" s="98"/>
      <c r="B161" s="25"/>
      <c r="C161" s="26"/>
      <c r="D161" s="26"/>
      <c r="E161" s="26"/>
      <c r="F161" s="29"/>
      <c r="G161" s="25"/>
      <c r="H161" s="25"/>
      <c r="I161" s="27"/>
      <c r="J161" s="3"/>
    </row>
    <row r="162" spans="1:10" ht="17.25" customHeight="1" x14ac:dyDescent="0.25">
      <c r="A162" s="98"/>
      <c r="B162" s="25"/>
      <c r="C162" s="26"/>
      <c r="D162" s="26"/>
      <c r="E162" s="26"/>
      <c r="F162" s="29"/>
      <c r="G162" s="25"/>
      <c r="H162" s="25"/>
      <c r="I162" s="27"/>
      <c r="J162" s="3"/>
    </row>
    <row r="163" spans="1:10" ht="17.25" customHeight="1" x14ac:dyDescent="0.25">
      <c r="A163" s="98"/>
      <c r="B163" s="25"/>
      <c r="C163" s="26"/>
      <c r="D163" s="26"/>
      <c r="E163" s="26"/>
      <c r="F163" s="29"/>
      <c r="G163" s="25"/>
      <c r="H163" s="25"/>
      <c r="I163" s="27"/>
      <c r="J163" s="3"/>
    </row>
    <row r="164" spans="1:10" ht="17.25" customHeight="1" x14ac:dyDescent="0.25">
      <c r="A164" s="98"/>
      <c r="B164" s="25"/>
      <c r="C164" s="26"/>
      <c r="D164" s="26"/>
      <c r="E164" s="26"/>
      <c r="F164" s="29"/>
      <c r="G164" s="25"/>
      <c r="H164" s="25"/>
      <c r="I164" s="27"/>
      <c r="J164" s="3"/>
    </row>
    <row r="165" spans="1:10" ht="17.25" customHeight="1" x14ac:dyDescent="0.25">
      <c r="A165" s="98"/>
      <c r="B165" s="25"/>
      <c r="C165" s="26"/>
      <c r="D165" s="26"/>
      <c r="E165" s="26"/>
      <c r="F165" s="29"/>
      <c r="G165" s="25"/>
      <c r="H165" s="25"/>
      <c r="I165" s="27"/>
      <c r="J165" s="3"/>
    </row>
    <row r="166" spans="1:10" ht="17.25" customHeight="1" x14ac:dyDescent="0.25">
      <c r="A166" s="98"/>
      <c r="B166" s="25"/>
      <c r="C166" s="26"/>
      <c r="D166" s="26"/>
      <c r="E166" s="26"/>
      <c r="F166" s="29"/>
      <c r="G166" s="25"/>
      <c r="H166" s="25"/>
      <c r="I166" s="27"/>
      <c r="J166" s="3"/>
    </row>
    <row r="167" spans="1:10" ht="17.25" customHeight="1" x14ac:dyDescent="0.25">
      <c r="A167" s="98"/>
      <c r="B167" s="25"/>
      <c r="C167" s="26"/>
      <c r="D167" s="26"/>
      <c r="E167" s="26"/>
      <c r="F167" s="29"/>
      <c r="G167" s="25"/>
      <c r="H167" s="25"/>
      <c r="I167" s="27"/>
      <c r="J167" s="3"/>
    </row>
    <row r="168" spans="1:10" ht="17.25" customHeight="1" x14ac:dyDescent="0.25">
      <c r="A168" s="98"/>
      <c r="B168" s="25"/>
      <c r="C168" s="26"/>
      <c r="D168" s="26"/>
      <c r="E168" s="26"/>
      <c r="F168" s="29"/>
      <c r="G168" s="25"/>
      <c r="H168" s="25"/>
      <c r="I168" s="27"/>
      <c r="J168" s="3"/>
    </row>
    <row r="169" spans="1:10" ht="17.25" customHeight="1" x14ac:dyDescent="0.25">
      <c r="A169" s="98"/>
      <c r="B169" s="25"/>
      <c r="C169" s="26"/>
      <c r="D169" s="26"/>
      <c r="E169" s="26"/>
      <c r="F169" s="29"/>
      <c r="G169" s="25"/>
      <c r="H169" s="25"/>
      <c r="I169" s="27"/>
      <c r="J169" s="3"/>
    </row>
    <row r="170" spans="1:10" ht="17.25" customHeight="1" x14ac:dyDescent="0.25">
      <c r="A170" s="98"/>
      <c r="B170" s="25"/>
      <c r="C170" s="26"/>
      <c r="D170" s="26"/>
      <c r="E170" s="26"/>
      <c r="F170" s="29"/>
      <c r="G170" s="25"/>
      <c r="H170" s="25"/>
      <c r="I170" s="27"/>
      <c r="J170" s="3"/>
    </row>
    <row r="171" spans="1:10" ht="17.25" customHeight="1" x14ac:dyDescent="0.25">
      <c r="A171" s="98"/>
      <c r="B171" s="25"/>
      <c r="C171" s="26"/>
      <c r="D171" s="26"/>
      <c r="E171" s="26"/>
      <c r="F171" s="29"/>
      <c r="G171" s="25"/>
      <c r="H171" s="25"/>
      <c r="I171" s="27"/>
      <c r="J171" s="3"/>
    </row>
    <row r="172" spans="1:10" ht="17.25" customHeight="1" x14ac:dyDescent="0.25">
      <c r="A172" s="98"/>
      <c r="B172" s="25"/>
      <c r="C172" s="26"/>
      <c r="D172" s="26"/>
      <c r="E172" s="26"/>
      <c r="F172" s="29"/>
      <c r="G172" s="25"/>
      <c r="H172" s="25"/>
      <c r="I172" s="27"/>
      <c r="J172" s="3"/>
    </row>
    <row r="173" spans="1:10" ht="17.25" customHeight="1" x14ac:dyDescent="0.25">
      <c r="A173" s="98"/>
      <c r="B173" s="25"/>
      <c r="C173" s="26"/>
      <c r="D173" s="26"/>
      <c r="E173" s="26"/>
      <c r="F173" s="29"/>
      <c r="G173" s="25"/>
      <c r="H173" s="25"/>
      <c r="I173" s="27"/>
      <c r="J173" s="3"/>
    </row>
    <row r="174" spans="1:10" ht="17.25" customHeight="1" x14ac:dyDescent="0.25">
      <c r="A174" s="98"/>
      <c r="B174" s="25"/>
      <c r="C174" s="26"/>
      <c r="D174" s="26"/>
      <c r="E174" s="26"/>
      <c r="F174" s="29"/>
      <c r="G174" s="25"/>
      <c r="H174" s="25"/>
      <c r="I174" s="27"/>
      <c r="J174" s="3"/>
    </row>
    <row r="175" spans="1:10" ht="17.25" customHeight="1" x14ac:dyDescent="0.25">
      <c r="A175" s="98"/>
      <c r="B175" s="25"/>
      <c r="C175" s="26"/>
      <c r="D175" s="26"/>
      <c r="E175" s="26"/>
      <c r="F175" s="29"/>
      <c r="G175" s="25"/>
      <c r="H175" s="25"/>
      <c r="I175" s="27"/>
      <c r="J175" s="3"/>
    </row>
    <row r="176" spans="1:10" ht="17.25" customHeight="1" x14ac:dyDescent="0.25">
      <c r="A176" s="98"/>
      <c r="B176" s="25"/>
      <c r="C176" s="26"/>
      <c r="D176" s="26"/>
      <c r="E176" s="26"/>
      <c r="F176" s="29"/>
      <c r="G176" s="25"/>
      <c r="H176" s="25"/>
      <c r="I176" s="27"/>
      <c r="J176" s="3"/>
    </row>
    <row r="177" spans="1:10" ht="17.25" customHeight="1" x14ac:dyDescent="0.25">
      <c r="A177" s="98"/>
      <c r="B177" s="25"/>
      <c r="C177" s="26"/>
      <c r="D177" s="26"/>
      <c r="E177" s="26"/>
      <c r="F177" s="29"/>
      <c r="G177" s="25"/>
      <c r="H177" s="25"/>
      <c r="I177" s="27"/>
      <c r="J177" s="3"/>
    </row>
    <row r="178" spans="1:10" ht="17.25" customHeight="1" x14ac:dyDescent="0.25">
      <c r="A178" s="98"/>
      <c r="B178" s="25"/>
      <c r="C178" s="26"/>
      <c r="D178" s="26"/>
      <c r="E178" s="26"/>
      <c r="F178" s="29"/>
      <c r="G178" s="25"/>
      <c r="H178" s="25"/>
      <c r="I178" s="27"/>
      <c r="J178" s="3"/>
    </row>
    <row r="179" spans="1:10" ht="17.25" customHeight="1" x14ac:dyDescent="0.25">
      <c r="A179" s="98"/>
      <c r="B179" s="25"/>
      <c r="C179" s="26"/>
      <c r="D179" s="26"/>
      <c r="E179" s="26"/>
      <c r="F179" s="29"/>
      <c r="G179" s="25"/>
      <c r="H179" s="25"/>
      <c r="I179" s="27"/>
      <c r="J179" s="3"/>
    </row>
    <row r="180" spans="1:10" ht="17.25" customHeight="1" x14ac:dyDescent="0.25">
      <c r="A180" s="98"/>
      <c r="B180" s="25"/>
      <c r="C180" s="26"/>
      <c r="D180" s="26"/>
      <c r="E180" s="26"/>
      <c r="F180" s="29"/>
      <c r="G180" s="25"/>
      <c r="H180" s="25"/>
      <c r="I180" s="27"/>
      <c r="J180" s="3"/>
    </row>
    <row r="181" spans="1:10" ht="17.25" customHeight="1" x14ac:dyDescent="0.25">
      <c r="A181" s="98"/>
      <c r="B181" s="25"/>
      <c r="C181" s="26"/>
      <c r="D181" s="26"/>
      <c r="E181" s="26"/>
      <c r="F181" s="29"/>
      <c r="G181" s="25"/>
      <c r="H181" s="25"/>
      <c r="I181" s="27"/>
      <c r="J181" s="3"/>
    </row>
    <row r="182" spans="1:10" ht="17.25" customHeight="1" x14ac:dyDescent="0.25">
      <c r="A182" s="98"/>
      <c r="B182" s="25"/>
      <c r="C182" s="26"/>
      <c r="D182" s="26"/>
      <c r="E182" s="26"/>
      <c r="F182" s="29"/>
      <c r="G182" s="25"/>
      <c r="H182" s="25"/>
      <c r="I182" s="27"/>
      <c r="J182" s="3"/>
    </row>
    <row r="183" spans="1:10" ht="17.25" customHeight="1" x14ac:dyDescent="0.25">
      <c r="A183" s="98"/>
      <c r="B183" s="25"/>
      <c r="C183" s="26"/>
      <c r="D183" s="26"/>
      <c r="E183" s="26"/>
      <c r="F183" s="29"/>
      <c r="G183" s="25"/>
      <c r="H183" s="25"/>
      <c r="I183" s="27"/>
      <c r="J183" s="3"/>
    </row>
    <row r="184" spans="1:10" ht="17.25" customHeight="1" x14ac:dyDescent="0.25">
      <c r="A184" s="98"/>
      <c r="B184" s="25"/>
      <c r="C184" s="26"/>
      <c r="D184" s="26"/>
      <c r="E184" s="26"/>
      <c r="F184" s="29"/>
      <c r="G184" s="25"/>
      <c r="H184" s="25"/>
      <c r="I184" s="27"/>
      <c r="J184" s="3"/>
    </row>
    <row r="185" spans="1:10" ht="17.25" customHeight="1" x14ac:dyDescent="0.25">
      <c r="A185" s="98"/>
      <c r="B185" s="25"/>
      <c r="C185" s="26"/>
      <c r="D185" s="26"/>
      <c r="E185" s="26"/>
      <c r="F185" s="29"/>
      <c r="G185" s="25"/>
      <c r="H185" s="25"/>
      <c r="I185" s="27"/>
      <c r="J185" s="3"/>
    </row>
    <row r="186" spans="1:10" ht="17.25" customHeight="1" x14ac:dyDescent="0.25">
      <c r="A186" s="98"/>
      <c r="B186" s="25"/>
      <c r="C186" s="26"/>
      <c r="D186" s="26"/>
      <c r="E186" s="26"/>
      <c r="F186" s="29"/>
      <c r="G186" s="25"/>
      <c r="H186" s="25"/>
      <c r="I186" s="27"/>
      <c r="J186" s="3"/>
    </row>
    <row r="187" spans="1:10" ht="17.25" customHeight="1" x14ac:dyDescent="0.25">
      <c r="A187" s="98"/>
      <c r="B187" s="25"/>
      <c r="C187" s="26"/>
      <c r="D187" s="26"/>
      <c r="E187" s="26"/>
      <c r="F187" s="29"/>
      <c r="G187" s="25"/>
      <c r="H187" s="25"/>
      <c r="I187" s="27"/>
      <c r="J187" s="3"/>
    </row>
    <row r="188" spans="1:10" ht="17.25" customHeight="1" x14ac:dyDescent="0.25">
      <c r="A188" s="98"/>
      <c r="B188" s="25"/>
      <c r="C188" s="26"/>
      <c r="D188" s="26"/>
      <c r="E188" s="26"/>
      <c r="F188" s="29"/>
      <c r="G188" s="25"/>
      <c r="H188" s="25"/>
      <c r="I188" s="27"/>
      <c r="J188" s="3"/>
    </row>
    <row r="189" spans="1:10" ht="17.25" customHeight="1" x14ac:dyDescent="0.25">
      <c r="A189" s="98"/>
      <c r="B189" s="25"/>
      <c r="C189" s="26"/>
      <c r="D189" s="26"/>
      <c r="E189" s="26"/>
      <c r="F189" s="29"/>
      <c r="G189" s="25"/>
      <c r="H189" s="25"/>
      <c r="I189" s="27"/>
      <c r="J189" s="3"/>
    </row>
    <row r="190" spans="1:10" ht="17.25" customHeight="1" x14ac:dyDescent="0.25">
      <c r="A190" s="98"/>
      <c r="B190" s="25"/>
      <c r="C190" s="26"/>
      <c r="D190" s="26"/>
      <c r="E190" s="26"/>
      <c r="F190" s="29"/>
      <c r="G190" s="25"/>
      <c r="H190" s="25"/>
      <c r="I190" s="27"/>
      <c r="J190" s="3"/>
    </row>
    <row r="191" spans="1:10" ht="17.25" customHeight="1" x14ac:dyDescent="0.25">
      <c r="A191" s="98"/>
      <c r="B191" s="25"/>
      <c r="C191" s="26"/>
      <c r="D191" s="26"/>
      <c r="E191" s="26"/>
      <c r="F191" s="29"/>
      <c r="G191" s="25"/>
      <c r="H191" s="25"/>
      <c r="I191" s="27"/>
      <c r="J191" s="3"/>
    </row>
    <row r="192" spans="1:10" ht="17.25" customHeight="1" x14ac:dyDescent="0.25">
      <c r="A192" s="98"/>
      <c r="B192" s="25"/>
      <c r="C192" s="26"/>
      <c r="D192" s="26"/>
      <c r="E192" s="26"/>
      <c r="F192" s="29"/>
      <c r="G192" s="25"/>
      <c r="H192" s="25"/>
      <c r="I192" s="27"/>
      <c r="J192" s="3"/>
    </row>
    <row r="193" spans="1:10" ht="17.25" customHeight="1" x14ac:dyDescent="0.25">
      <c r="A193" s="98"/>
      <c r="B193" s="25"/>
      <c r="C193" s="26"/>
      <c r="D193" s="26"/>
      <c r="E193" s="26"/>
      <c r="F193" s="29"/>
      <c r="G193" s="25"/>
      <c r="H193" s="25"/>
      <c r="I193" s="27"/>
      <c r="J193" s="3"/>
    </row>
    <row r="194" spans="1:10" ht="17.25" customHeight="1" x14ac:dyDescent="0.25">
      <c r="A194" s="98"/>
      <c r="B194" s="25"/>
      <c r="C194" s="26"/>
      <c r="D194" s="26"/>
      <c r="E194" s="26"/>
      <c r="F194" s="29"/>
      <c r="G194" s="25"/>
      <c r="H194" s="25"/>
      <c r="I194" s="27"/>
      <c r="J194" s="3"/>
    </row>
    <row r="195" spans="1:10" ht="17.25" customHeight="1" x14ac:dyDescent="0.25">
      <c r="A195" s="98"/>
      <c r="B195" s="25"/>
      <c r="C195" s="26"/>
      <c r="D195" s="26"/>
      <c r="E195" s="26"/>
      <c r="F195" s="29"/>
      <c r="G195" s="25"/>
      <c r="H195" s="25"/>
      <c r="I195" s="27"/>
      <c r="J195" s="3"/>
    </row>
    <row r="196" spans="1:10" ht="17.25" customHeight="1" x14ac:dyDescent="0.25">
      <c r="A196" s="98"/>
      <c r="B196" s="25"/>
      <c r="C196" s="26"/>
      <c r="D196" s="26"/>
      <c r="E196" s="26"/>
      <c r="F196" s="29"/>
      <c r="G196" s="25"/>
      <c r="H196" s="25"/>
      <c r="I196" s="27"/>
      <c r="J196" s="3"/>
    </row>
    <row r="197" spans="1:10" ht="17.25" customHeight="1" x14ac:dyDescent="0.25">
      <c r="A197" s="98"/>
      <c r="B197" s="25"/>
      <c r="C197" s="26"/>
      <c r="D197" s="26"/>
      <c r="E197" s="26"/>
      <c r="F197" s="29"/>
      <c r="G197" s="25"/>
      <c r="H197" s="25"/>
      <c r="I197" s="27"/>
      <c r="J197" s="3"/>
    </row>
    <row r="198" spans="1:10" ht="17.25" customHeight="1" x14ac:dyDescent="0.25">
      <c r="A198" s="98"/>
      <c r="B198" s="25"/>
      <c r="C198" s="26"/>
      <c r="D198" s="26"/>
      <c r="E198" s="26"/>
      <c r="F198" s="29"/>
      <c r="G198" s="25"/>
      <c r="H198" s="25"/>
      <c r="I198" s="27"/>
      <c r="J198" s="3"/>
    </row>
    <row r="199" spans="1:10" ht="17.25" customHeight="1" x14ac:dyDescent="0.25">
      <c r="A199" s="98"/>
      <c r="B199" s="25"/>
      <c r="C199" s="26"/>
      <c r="D199" s="26"/>
      <c r="E199" s="26"/>
      <c r="F199" s="29"/>
      <c r="G199" s="25"/>
      <c r="H199" s="25"/>
      <c r="I199" s="27"/>
      <c r="J199" s="3"/>
    </row>
    <row r="200" spans="1:10" ht="17.25" customHeight="1" x14ac:dyDescent="0.25">
      <c r="A200" s="98"/>
      <c r="B200" s="25"/>
      <c r="C200" s="26"/>
      <c r="D200" s="26"/>
      <c r="E200" s="26"/>
      <c r="F200" s="29"/>
      <c r="G200" s="25"/>
      <c r="H200" s="25"/>
      <c r="I200" s="27"/>
      <c r="J200" s="3"/>
    </row>
    <row r="201" spans="1:10" ht="17.25" customHeight="1" x14ac:dyDescent="0.25">
      <c r="A201" s="98"/>
      <c r="B201" s="25"/>
      <c r="C201" s="26"/>
      <c r="D201" s="26"/>
      <c r="E201" s="26"/>
      <c r="F201" s="29"/>
      <c r="G201" s="25"/>
      <c r="H201" s="25"/>
      <c r="I201" s="27"/>
      <c r="J201" s="3"/>
    </row>
    <row r="202" spans="1:10" ht="17.25" customHeight="1" x14ac:dyDescent="0.25">
      <c r="A202" s="98"/>
      <c r="B202" s="25"/>
      <c r="C202" s="26"/>
      <c r="D202" s="26"/>
      <c r="E202" s="26"/>
      <c r="F202" s="29"/>
      <c r="G202" s="25"/>
      <c r="H202" s="25"/>
      <c r="I202" s="27"/>
      <c r="J202" s="3"/>
    </row>
    <row r="203" spans="1:10" ht="17.25" customHeight="1" x14ac:dyDescent="0.25">
      <c r="A203" s="98"/>
      <c r="B203" s="25"/>
      <c r="C203" s="26"/>
      <c r="D203" s="26"/>
      <c r="E203" s="26"/>
      <c r="F203" s="29"/>
      <c r="G203" s="25"/>
      <c r="H203" s="25"/>
      <c r="I203" s="27"/>
      <c r="J203" s="3"/>
    </row>
    <row r="204" spans="1:10" ht="17.25" customHeight="1" x14ac:dyDescent="0.25">
      <c r="A204" s="98"/>
      <c r="B204" s="25"/>
      <c r="C204" s="26"/>
      <c r="D204" s="26"/>
      <c r="E204" s="26"/>
      <c r="F204" s="29"/>
      <c r="G204" s="25"/>
      <c r="H204" s="25"/>
      <c r="I204" s="27"/>
      <c r="J204" s="3"/>
    </row>
    <row r="205" spans="1:10" ht="17.25" customHeight="1" x14ac:dyDescent="0.25">
      <c r="A205" s="98"/>
      <c r="B205" s="25"/>
      <c r="C205" s="26"/>
      <c r="D205" s="26"/>
      <c r="E205" s="26"/>
      <c r="F205" s="29"/>
      <c r="G205" s="25"/>
      <c r="H205" s="25"/>
      <c r="I205" s="27"/>
      <c r="J205" s="3"/>
    </row>
    <row r="206" spans="1:10" ht="17.25" customHeight="1" x14ac:dyDescent="0.25">
      <c r="A206" s="98"/>
      <c r="B206" s="25"/>
      <c r="C206" s="26"/>
      <c r="D206" s="26"/>
      <c r="E206" s="26"/>
      <c r="F206" s="29"/>
      <c r="G206" s="25"/>
      <c r="H206" s="25"/>
      <c r="I206" s="27"/>
      <c r="J206" s="3"/>
    </row>
    <row r="207" spans="1:10" ht="17.25" customHeight="1" x14ac:dyDescent="0.25">
      <c r="A207" s="98"/>
      <c r="B207" s="25"/>
      <c r="C207" s="26"/>
      <c r="D207" s="26"/>
      <c r="E207" s="26"/>
      <c r="F207" s="29"/>
      <c r="G207" s="25"/>
      <c r="H207" s="25"/>
      <c r="I207" s="27"/>
      <c r="J207" s="3"/>
    </row>
    <row r="208" spans="1:10" ht="17.25" customHeight="1" x14ac:dyDescent="0.25">
      <c r="A208" s="98"/>
      <c r="B208" s="25"/>
      <c r="C208" s="26"/>
      <c r="D208" s="26"/>
      <c r="E208" s="26"/>
      <c r="F208" s="29"/>
      <c r="G208" s="25"/>
      <c r="H208" s="25"/>
      <c r="I208" s="27"/>
      <c r="J208" s="3"/>
    </row>
    <row r="209" spans="1:10" ht="17.25" customHeight="1" x14ac:dyDescent="0.25">
      <c r="A209" s="98"/>
      <c r="B209" s="25"/>
      <c r="C209" s="26"/>
      <c r="D209" s="26"/>
      <c r="E209" s="26"/>
      <c r="F209" s="29"/>
      <c r="G209" s="25"/>
      <c r="H209" s="25"/>
      <c r="I209" s="27"/>
      <c r="J209" s="3"/>
    </row>
    <row r="210" spans="1:10" ht="17.25" customHeight="1" x14ac:dyDescent="0.25">
      <c r="A210" s="98"/>
      <c r="B210" s="25"/>
      <c r="C210" s="26"/>
      <c r="D210" s="26"/>
      <c r="E210" s="26"/>
      <c r="F210" s="29"/>
      <c r="G210" s="25"/>
      <c r="H210" s="25"/>
      <c r="I210" s="27"/>
      <c r="J210" s="3"/>
    </row>
    <row r="211" spans="1:10" ht="17.25" customHeight="1" x14ac:dyDescent="0.25">
      <c r="A211" s="98"/>
      <c r="B211" s="25"/>
      <c r="C211" s="26"/>
      <c r="D211" s="26"/>
      <c r="E211" s="26"/>
      <c r="F211" s="29"/>
      <c r="G211" s="25"/>
      <c r="H211" s="25"/>
      <c r="I211" s="27"/>
      <c r="J211" s="3"/>
    </row>
    <row r="212" spans="1:10" ht="17.25" customHeight="1" x14ac:dyDescent="0.25">
      <c r="A212" s="98"/>
      <c r="B212" s="25"/>
      <c r="C212" s="26"/>
      <c r="D212" s="26"/>
      <c r="E212" s="26"/>
      <c r="F212" s="29"/>
      <c r="G212" s="25"/>
      <c r="H212" s="25"/>
      <c r="I212" s="27"/>
      <c r="J212" s="3"/>
    </row>
    <row r="213" spans="1:10" ht="17.25" customHeight="1" x14ac:dyDescent="0.25">
      <c r="A213" s="98"/>
      <c r="B213" s="25"/>
      <c r="C213" s="26"/>
      <c r="D213" s="26"/>
      <c r="E213" s="26"/>
      <c r="F213" s="29"/>
      <c r="G213" s="25"/>
      <c r="H213" s="25"/>
      <c r="I213" s="27"/>
      <c r="J213" s="3"/>
    </row>
    <row r="214" spans="1:10" ht="17.25" customHeight="1" x14ac:dyDescent="0.25">
      <c r="A214" s="98"/>
      <c r="B214" s="25"/>
      <c r="C214" s="26"/>
      <c r="D214" s="26"/>
      <c r="E214" s="26"/>
      <c r="F214" s="29"/>
      <c r="G214" s="25"/>
      <c r="H214" s="25"/>
      <c r="I214" s="27"/>
      <c r="J214" s="3"/>
    </row>
    <row r="215" spans="1:10" ht="17.25" customHeight="1" x14ac:dyDescent="0.25">
      <c r="A215" s="98"/>
      <c r="B215" s="25"/>
      <c r="C215" s="26"/>
      <c r="D215" s="26"/>
      <c r="E215" s="26"/>
      <c r="F215" s="29"/>
      <c r="G215" s="25"/>
      <c r="H215" s="25"/>
      <c r="I215" s="27"/>
      <c r="J215" s="3"/>
    </row>
    <row r="216" spans="1:10" ht="17.25" customHeight="1" x14ac:dyDescent="0.25">
      <c r="A216" s="98"/>
      <c r="B216" s="25"/>
      <c r="C216" s="26"/>
      <c r="D216" s="26"/>
      <c r="E216" s="26"/>
      <c r="F216" s="29"/>
      <c r="G216" s="25"/>
      <c r="H216" s="25"/>
      <c r="I216" s="27"/>
      <c r="J216" s="3"/>
    </row>
    <row r="217" spans="1:10" ht="17.25" customHeight="1" x14ac:dyDescent="0.25">
      <c r="A217" s="98"/>
      <c r="B217" s="25"/>
      <c r="C217" s="26"/>
      <c r="D217" s="26"/>
      <c r="E217" s="26"/>
      <c r="F217" s="29"/>
      <c r="G217" s="25"/>
      <c r="H217" s="25"/>
      <c r="I217" s="27"/>
      <c r="J217" s="3"/>
    </row>
    <row r="218" spans="1:10" ht="17.25" customHeight="1" x14ac:dyDescent="0.25">
      <c r="A218" s="98"/>
      <c r="B218" s="25"/>
      <c r="C218" s="26"/>
      <c r="D218" s="26"/>
      <c r="E218" s="26"/>
      <c r="F218" s="29"/>
      <c r="G218" s="25"/>
      <c r="H218" s="25"/>
      <c r="I218" s="27"/>
      <c r="J218" s="3"/>
    </row>
    <row r="219" spans="1:10" ht="17.25" customHeight="1" x14ac:dyDescent="0.25">
      <c r="A219" s="98"/>
      <c r="B219" s="25"/>
      <c r="C219" s="26"/>
      <c r="D219" s="26"/>
      <c r="E219" s="26"/>
      <c r="F219" s="29"/>
      <c r="G219" s="25"/>
      <c r="H219" s="25"/>
      <c r="I219" s="27"/>
      <c r="J219" s="3"/>
    </row>
    <row r="220" spans="1:10" ht="17.25" customHeight="1" x14ac:dyDescent="0.25">
      <c r="A220" s="98"/>
      <c r="B220" s="25"/>
      <c r="C220" s="26"/>
      <c r="D220" s="26"/>
      <c r="E220" s="26"/>
      <c r="F220" s="29"/>
      <c r="G220" s="25"/>
      <c r="H220" s="25"/>
      <c r="I220" s="27"/>
      <c r="J220" s="3"/>
    </row>
    <row r="221" spans="1:10" ht="17.25" customHeight="1" x14ac:dyDescent="0.25">
      <c r="A221" s="98"/>
      <c r="B221" s="25"/>
      <c r="C221" s="26"/>
      <c r="D221" s="26"/>
      <c r="E221" s="26"/>
      <c r="F221" s="29"/>
      <c r="G221" s="25"/>
      <c r="H221" s="25"/>
      <c r="I221" s="27"/>
      <c r="J221" s="3"/>
    </row>
    <row r="222" spans="1:10" ht="17.25" customHeight="1" x14ac:dyDescent="0.25">
      <c r="A222" s="98"/>
      <c r="B222" s="25"/>
      <c r="C222" s="26"/>
      <c r="D222" s="26"/>
      <c r="E222" s="26"/>
      <c r="F222" s="29"/>
      <c r="G222" s="25"/>
      <c r="H222" s="25"/>
      <c r="I222" s="27"/>
      <c r="J222" s="3"/>
    </row>
    <row r="223" spans="1:10" ht="17.25" customHeight="1" x14ac:dyDescent="0.25">
      <c r="A223" s="98"/>
      <c r="B223" s="25"/>
      <c r="C223" s="26"/>
      <c r="D223" s="26"/>
      <c r="E223" s="26"/>
      <c r="F223" s="29"/>
      <c r="G223" s="25"/>
      <c r="H223" s="25"/>
      <c r="I223" s="27"/>
      <c r="J223" s="3"/>
    </row>
    <row r="224" spans="1:10" ht="17.25" customHeight="1" x14ac:dyDescent="0.25">
      <c r="A224" s="98"/>
      <c r="B224" s="25"/>
      <c r="C224" s="26"/>
      <c r="D224" s="26"/>
      <c r="E224" s="26"/>
      <c r="F224" s="29"/>
      <c r="G224" s="25"/>
      <c r="H224" s="25"/>
      <c r="I224" s="27"/>
      <c r="J224" s="3"/>
    </row>
    <row r="225" spans="1:10" ht="17.25" customHeight="1" x14ac:dyDescent="0.25">
      <c r="A225" s="98"/>
      <c r="B225" s="25"/>
      <c r="C225" s="26"/>
      <c r="D225" s="26"/>
      <c r="E225" s="26"/>
      <c r="F225" s="29"/>
      <c r="G225" s="25"/>
      <c r="H225" s="25"/>
      <c r="I225" s="27"/>
      <c r="J225" s="3"/>
    </row>
    <row r="226" spans="1:10" ht="17.25" customHeight="1" x14ac:dyDescent="0.25">
      <c r="A226" s="98"/>
      <c r="B226" s="25"/>
      <c r="C226" s="26"/>
      <c r="D226" s="26"/>
      <c r="E226" s="26"/>
      <c r="F226" s="29"/>
      <c r="G226" s="25"/>
      <c r="H226" s="25"/>
      <c r="I226" s="27"/>
      <c r="J226" s="3"/>
    </row>
    <row r="227" spans="1:10" ht="17.25" customHeight="1" x14ac:dyDescent="0.25">
      <c r="A227" s="98"/>
      <c r="B227" s="25"/>
      <c r="C227" s="26"/>
      <c r="D227" s="26"/>
      <c r="E227" s="26"/>
      <c r="F227" s="29"/>
      <c r="G227" s="25"/>
      <c r="H227" s="25"/>
      <c r="I227" s="27"/>
      <c r="J227" s="3"/>
    </row>
    <row r="228" spans="1:10" ht="17.25" customHeight="1" x14ac:dyDescent="0.25">
      <c r="A228" s="98"/>
      <c r="B228" s="25"/>
      <c r="C228" s="26"/>
      <c r="D228" s="26"/>
      <c r="E228" s="26"/>
      <c r="F228" s="29"/>
      <c r="G228" s="25"/>
      <c r="H228" s="25"/>
      <c r="I228" s="27"/>
      <c r="J228" s="3"/>
    </row>
    <row r="229" spans="1:10" ht="17.25" customHeight="1" x14ac:dyDescent="0.25">
      <c r="A229" s="98"/>
      <c r="B229" s="25"/>
      <c r="C229" s="26"/>
      <c r="D229" s="26"/>
      <c r="E229" s="26"/>
      <c r="F229" s="29"/>
      <c r="G229" s="25"/>
      <c r="H229" s="25"/>
      <c r="I229" s="27"/>
      <c r="J229" s="3"/>
    </row>
    <row r="230" spans="1:10" ht="17.25" customHeight="1" x14ac:dyDescent="0.25">
      <c r="A230" s="98"/>
      <c r="B230" s="25"/>
      <c r="C230" s="26"/>
      <c r="D230" s="26"/>
      <c r="E230" s="26"/>
      <c r="F230" s="29"/>
      <c r="G230" s="25"/>
      <c r="H230" s="25"/>
      <c r="I230" s="27"/>
      <c r="J230" s="3"/>
    </row>
    <row r="231" spans="1:10" ht="17.25" customHeight="1" x14ac:dyDescent="0.25">
      <c r="A231" s="98"/>
      <c r="B231" s="25"/>
      <c r="C231" s="26"/>
      <c r="D231" s="26"/>
      <c r="E231" s="26"/>
      <c r="F231" s="29"/>
      <c r="G231" s="25"/>
      <c r="H231" s="25"/>
      <c r="I231" s="27"/>
      <c r="J231" s="3"/>
    </row>
    <row r="232" spans="1:10" ht="17.25" customHeight="1" x14ac:dyDescent="0.25">
      <c r="A232" s="98"/>
      <c r="B232" s="25"/>
      <c r="C232" s="26"/>
      <c r="D232" s="26"/>
      <c r="E232" s="26"/>
      <c r="F232" s="29"/>
      <c r="G232" s="25"/>
      <c r="H232" s="25"/>
      <c r="I232" s="27"/>
      <c r="J232" s="3"/>
    </row>
    <row r="233" spans="1:10" ht="17.25" customHeight="1" x14ac:dyDescent="0.25">
      <c r="A233" s="98"/>
      <c r="B233" s="25"/>
      <c r="C233" s="26"/>
      <c r="D233" s="26"/>
      <c r="E233" s="26"/>
      <c r="F233" s="29"/>
      <c r="G233" s="25"/>
      <c r="H233" s="25"/>
      <c r="I233" s="27"/>
      <c r="J233" s="3"/>
    </row>
    <row r="234" spans="1:10" ht="17.25" customHeight="1" x14ac:dyDescent="0.25">
      <c r="A234" s="98"/>
      <c r="B234" s="25"/>
      <c r="C234" s="26"/>
      <c r="D234" s="26"/>
      <c r="E234" s="26"/>
      <c r="F234" s="29"/>
      <c r="G234" s="25"/>
      <c r="H234" s="25"/>
      <c r="I234" s="27"/>
      <c r="J234" s="3"/>
    </row>
    <row r="235" spans="1:10" ht="17.25" customHeight="1" x14ac:dyDescent="0.25">
      <c r="A235" s="98"/>
      <c r="B235" s="25"/>
      <c r="C235" s="26"/>
      <c r="D235" s="26"/>
      <c r="E235" s="26"/>
      <c r="F235" s="29"/>
      <c r="G235" s="25"/>
      <c r="H235" s="25"/>
      <c r="I235" s="27"/>
      <c r="J235" s="3"/>
    </row>
    <row r="236" spans="1:10" ht="17.25" customHeight="1" x14ac:dyDescent="0.25">
      <c r="A236" s="98"/>
      <c r="B236" s="25"/>
      <c r="C236" s="26"/>
      <c r="D236" s="26"/>
      <c r="E236" s="26"/>
      <c r="F236" s="29"/>
      <c r="G236" s="25"/>
      <c r="H236" s="25"/>
      <c r="I236" s="27"/>
      <c r="J236" s="3"/>
    </row>
    <row r="237" spans="1:10" ht="17.25" customHeight="1" x14ac:dyDescent="0.25">
      <c r="A237" s="98"/>
      <c r="B237" s="25"/>
      <c r="C237" s="26"/>
      <c r="D237" s="26"/>
      <c r="E237" s="26"/>
      <c r="F237" s="29"/>
      <c r="G237" s="25"/>
      <c r="H237" s="25"/>
      <c r="I237" s="27"/>
      <c r="J237" s="3"/>
    </row>
    <row r="238" spans="1:10" ht="17.25" customHeight="1" x14ac:dyDescent="0.25">
      <c r="A238" s="98"/>
      <c r="B238" s="25"/>
      <c r="C238" s="26"/>
      <c r="D238" s="26"/>
      <c r="E238" s="26"/>
      <c r="F238" s="29"/>
      <c r="G238" s="25"/>
      <c r="H238" s="25"/>
      <c r="I238" s="27"/>
      <c r="J238" s="3"/>
    </row>
    <row r="239" spans="1:10" ht="17.25" customHeight="1" x14ac:dyDescent="0.25">
      <c r="A239" s="98"/>
      <c r="B239" s="25"/>
      <c r="C239" s="26"/>
      <c r="D239" s="26"/>
      <c r="E239" s="26"/>
      <c r="F239" s="29"/>
      <c r="G239" s="25"/>
      <c r="H239" s="25"/>
      <c r="I239" s="27"/>
      <c r="J239" s="3"/>
    </row>
    <row r="240" spans="1:10" ht="17.25" customHeight="1" x14ac:dyDescent="0.25">
      <c r="A240" s="98"/>
      <c r="B240" s="25"/>
      <c r="C240" s="26"/>
      <c r="D240" s="26"/>
      <c r="E240" s="26"/>
      <c r="F240" s="29"/>
      <c r="G240" s="25"/>
      <c r="H240" s="25"/>
      <c r="I240" s="27"/>
      <c r="J240" s="3"/>
    </row>
    <row r="241" spans="1:10" ht="17.25" customHeight="1" x14ac:dyDescent="0.25">
      <c r="A241" s="98"/>
      <c r="B241" s="25"/>
      <c r="C241" s="26"/>
      <c r="D241" s="26"/>
      <c r="E241" s="26"/>
      <c r="F241" s="29"/>
      <c r="G241" s="25"/>
      <c r="H241" s="25"/>
      <c r="I241" s="27"/>
      <c r="J241" s="3"/>
    </row>
    <row r="242" spans="1:10" ht="17.25" customHeight="1" x14ac:dyDescent="0.25">
      <c r="A242" s="98"/>
      <c r="B242" s="25"/>
      <c r="C242" s="26"/>
      <c r="D242" s="26"/>
      <c r="E242" s="26"/>
      <c r="F242" s="29"/>
      <c r="G242" s="25"/>
      <c r="H242" s="25"/>
      <c r="I242" s="27"/>
      <c r="J242" s="3"/>
    </row>
    <row r="243" spans="1:10" ht="17.25" customHeight="1" x14ac:dyDescent="0.25">
      <c r="A243" s="98"/>
      <c r="B243" s="25"/>
      <c r="C243" s="26"/>
      <c r="D243" s="26"/>
      <c r="E243" s="26"/>
      <c r="F243" s="29"/>
      <c r="G243" s="25"/>
      <c r="H243" s="25"/>
      <c r="I243" s="27"/>
      <c r="J243" s="3"/>
    </row>
    <row r="244" spans="1:10" ht="17.25" customHeight="1" x14ac:dyDescent="0.25">
      <c r="A244" s="98"/>
      <c r="B244" s="25"/>
      <c r="C244" s="26"/>
      <c r="D244" s="26"/>
      <c r="E244" s="26"/>
      <c r="F244" s="29"/>
      <c r="G244" s="25"/>
      <c r="H244" s="25"/>
      <c r="I244" s="27"/>
      <c r="J244" s="3"/>
    </row>
    <row r="245" spans="1:10" ht="17.25" customHeight="1" x14ac:dyDescent="0.25">
      <c r="A245" s="98"/>
      <c r="B245" s="25"/>
      <c r="C245" s="26"/>
      <c r="D245" s="26"/>
      <c r="E245" s="26"/>
      <c r="F245" s="29"/>
      <c r="G245" s="25"/>
      <c r="H245" s="25"/>
      <c r="I245" s="27"/>
      <c r="J245" s="3"/>
    </row>
    <row r="246" spans="1:10" ht="17.25" customHeight="1" x14ac:dyDescent="0.25">
      <c r="A246" s="98"/>
      <c r="B246" s="25"/>
      <c r="C246" s="26"/>
      <c r="D246" s="26"/>
      <c r="E246" s="26"/>
      <c r="F246" s="29"/>
      <c r="G246" s="25"/>
      <c r="H246" s="25"/>
      <c r="I246" s="27"/>
      <c r="J246" s="3"/>
    </row>
    <row r="247" spans="1:10" ht="17.25" customHeight="1" x14ac:dyDescent="0.25">
      <c r="A247" s="98"/>
      <c r="B247" s="25"/>
      <c r="C247" s="26"/>
      <c r="D247" s="26"/>
      <c r="E247" s="26"/>
      <c r="F247" s="29"/>
      <c r="G247" s="25"/>
      <c r="H247" s="25"/>
      <c r="I247" s="27"/>
      <c r="J247" s="3"/>
    </row>
    <row r="248" spans="1:10" ht="17.25" customHeight="1" x14ac:dyDescent="0.25">
      <c r="A248" s="98"/>
      <c r="B248" s="25"/>
      <c r="C248" s="26"/>
      <c r="D248" s="26"/>
      <c r="E248" s="26"/>
      <c r="F248" s="29"/>
      <c r="G248" s="25"/>
      <c r="H248" s="25"/>
      <c r="I248" s="27"/>
      <c r="J248" s="3"/>
    </row>
    <row r="249" spans="1:10" ht="17.25" customHeight="1" x14ac:dyDescent="0.25">
      <c r="A249" s="98"/>
      <c r="B249" s="25"/>
      <c r="C249" s="26"/>
      <c r="D249" s="26"/>
      <c r="E249" s="26"/>
      <c r="F249" s="29"/>
      <c r="G249" s="25"/>
      <c r="H249" s="25"/>
      <c r="I249" s="27"/>
      <c r="J249" s="3"/>
    </row>
    <row r="250" spans="1:10" ht="17.25" customHeight="1" x14ac:dyDescent="0.25">
      <c r="A250" s="98"/>
      <c r="B250" s="25"/>
      <c r="C250" s="26"/>
      <c r="D250" s="26"/>
      <c r="E250" s="26"/>
      <c r="F250" s="29"/>
      <c r="G250" s="25"/>
      <c r="H250" s="25"/>
      <c r="I250" s="27"/>
      <c r="J250" s="3"/>
    </row>
    <row r="251" spans="1:10" ht="17.25" customHeight="1" x14ac:dyDescent="0.25">
      <c r="A251" s="98"/>
      <c r="B251" s="25"/>
      <c r="C251" s="26"/>
      <c r="D251" s="26"/>
      <c r="E251" s="26"/>
      <c r="F251" s="29"/>
      <c r="G251" s="25"/>
      <c r="H251" s="25"/>
      <c r="I251" s="27"/>
      <c r="J251" s="3"/>
    </row>
    <row r="252" spans="1:10" ht="17.25" customHeight="1" x14ac:dyDescent="0.25">
      <c r="A252" s="98"/>
      <c r="B252" s="25"/>
      <c r="C252" s="26"/>
      <c r="D252" s="26"/>
      <c r="E252" s="26"/>
      <c r="F252" s="29"/>
      <c r="G252" s="25"/>
      <c r="H252" s="25"/>
      <c r="I252" s="27"/>
      <c r="J252" s="3"/>
    </row>
    <row r="253" spans="1:10" ht="17.25" customHeight="1" x14ac:dyDescent="0.25">
      <c r="A253" s="98"/>
      <c r="B253" s="25"/>
      <c r="C253" s="26"/>
      <c r="D253" s="26"/>
      <c r="E253" s="26"/>
      <c r="F253" s="29"/>
      <c r="G253" s="25"/>
      <c r="H253" s="25"/>
      <c r="I253" s="27"/>
      <c r="J253" s="3"/>
    </row>
    <row r="254" spans="1:10" ht="17.25" customHeight="1" x14ac:dyDescent="0.25">
      <c r="A254" s="98"/>
      <c r="B254" s="25"/>
      <c r="C254" s="26"/>
      <c r="D254" s="26"/>
      <c r="E254" s="26"/>
      <c r="F254" s="29"/>
      <c r="G254" s="25"/>
      <c r="H254" s="25"/>
      <c r="I254" s="27"/>
      <c r="J254" s="3"/>
    </row>
    <row r="255" spans="1:10" ht="17.25" customHeight="1" x14ac:dyDescent="0.25">
      <c r="A255" s="98"/>
      <c r="B255" s="25"/>
      <c r="C255" s="26"/>
      <c r="D255" s="26"/>
      <c r="E255" s="26"/>
      <c r="F255" s="29"/>
      <c r="G255" s="25"/>
      <c r="H255" s="25"/>
      <c r="I255" s="27"/>
      <c r="J255" s="3"/>
    </row>
    <row r="256" spans="1:10" ht="17.25" customHeight="1" x14ac:dyDescent="0.25">
      <c r="A256" s="98"/>
      <c r="B256" s="25"/>
      <c r="C256" s="26"/>
      <c r="D256" s="26"/>
      <c r="E256" s="26"/>
      <c r="F256" s="29"/>
      <c r="G256" s="25"/>
      <c r="H256" s="25"/>
      <c r="I256" s="27"/>
      <c r="J256" s="3"/>
    </row>
    <row r="257" spans="1:10" ht="17.25" customHeight="1" x14ac:dyDescent="0.25">
      <c r="A257" s="98"/>
      <c r="B257" s="25"/>
      <c r="C257" s="26"/>
      <c r="D257" s="26"/>
      <c r="E257" s="26"/>
      <c r="F257" s="29"/>
      <c r="G257" s="25"/>
      <c r="H257" s="25"/>
      <c r="I257" s="27"/>
      <c r="J257" s="3"/>
    </row>
    <row r="258" spans="1:10" ht="17.25" customHeight="1" x14ac:dyDescent="0.25">
      <c r="A258" s="98"/>
      <c r="B258" s="25"/>
      <c r="C258" s="26"/>
      <c r="D258" s="26"/>
      <c r="E258" s="26"/>
      <c r="F258" s="29"/>
      <c r="G258" s="25"/>
      <c r="H258" s="25"/>
      <c r="I258" s="27"/>
      <c r="J258" s="3"/>
    </row>
    <row r="259" spans="1:10" ht="17.25" customHeight="1" x14ac:dyDescent="0.25">
      <c r="A259" s="98"/>
      <c r="B259" s="25"/>
      <c r="C259" s="26"/>
      <c r="D259" s="26"/>
      <c r="E259" s="26"/>
      <c r="F259" s="29"/>
      <c r="G259" s="25"/>
      <c r="H259" s="25"/>
      <c r="I259" s="27"/>
      <c r="J259" s="3"/>
    </row>
    <row r="260" spans="1:10" ht="17.25" customHeight="1" x14ac:dyDescent="0.25">
      <c r="A260" s="98"/>
      <c r="B260" s="25"/>
      <c r="C260" s="26"/>
      <c r="D260" s="26"/>
      <c r="E260" s="26"/>
      <c r="F260" s="29"/>
      <c r="G260" s="25"/>
      <c r="H260" s="25"/>
      <c r="I260" s="27"/>
      <c r="J260" s="3"/>
    </row>
    <row r="261" spans="1:10" ht="17.25" customHeight="1" x14ac:dyDescent="0.25">
      <c r="A261" s="98"/>
      <c r="B261" s="25"/>
      <c r="C261" s="26"/>
      <c r="D261" s="26"/>
      <c r="E261" s="26"/>
      <c r="F261" s="29"/>
      <c r="G261" s="25"/>
      <c r="H261" s="25"/>
      <c r="I261" s="27"/>
      <c r="J261" s="3"/>
    </row>
    <row r="262" spans="1:10" ht="17.25" customHeight="1" x14ac:dyDescent="0.25">
      <c r="A262" s="98"/>
      <c r="B262" s="25"/>
      <c r="C262" s="26"/>
      <c r="D262" s="26"/>
      <c r="E262" s="26"/>
      <c r="F262" s="29"/>
      <c r="G262" s="25"/>
      <c r="H262" s="25"/>
      <c r="I262" s="27"/>
      <c r="J262" s="3"/>
    </row>
    <row r="263" spans="1:10" ht="17.25" customHeight="1" x14ac:dyDescent="0.25">
      <c r="A263" s="98"/>
      <c r="B263" s="25"/>
      <c r="C263" s="26"/>
      <c r="D263" s="26"/>
      <c r="E263" s="26"/>
      <c r="F263" s="29"/>
      <c r="G263" s="25"/>
      <c r="H263" s="25"/>
      <c r="I263" s="27"/>
      <c r="J263" s="3"/>
    </row>
    <row r="264" spans="1:10" ht="17.25" customHeight="1" x14ac:dyDescent="0.25">
      <c r="A264" s="98"/>
      <c r="B264" s="25"/>
      <c r="C264" s="26"/>
      <c r="D264" s="26"/>
      <c r="E264" s="26"/>
      <c r="F264" s="29"/>
      <c r="G264" s="25"/>
      <c r="H264" s="25"/>
      <c r="I264" s="27"/>
      <c r="J264" s="3"/>
    </row>
    <row r="265" spans="1:10" ht="17.25" customHeight="1" x14ac:dyDescent="0.25">
      <c r="A265" s="98"/>
      <c r="B265" s="25"/>
      <c r="C265" s="26"/>
      <c r="D265" s="26"/>
      <c r="E265" s="26"/>
      <c r="F265" s="29"/>
      <c r="G265" s="25"/>
      <c r="H265" s="25"/>
      <c r="I265" s="27"/>
      <c r="J265" s="3"/>
    </row>
    <row r="266" spans="1:10" ht="17.25" customHeight="1" x14ac:dyDescent="0.25">
      <c r="A266" s="98"/>
      <c r="B266" s="25"/>
      <c r="C266" s="26"/>
      <c r="D266" s="26"/>
      <c r="E266" s="26"/>
      <c r="F266" s="29"/>
      <c r="G266" s="25"/>
      <c r="H266" s="25"/>
      <c r="I266" s="27"/>
      <c r="J266" s="3"/>
    </row>
    <row r="267" spans="1:10" ht="17.25" customHeight="1" x14ac:dyDescent="0.25">
      <c r="A267" s="98"/>
      <c r="B267" s="25"/>
      <c r="C267" s="26"/>
      <c r="D267" s="26"/>
      <c r="E267" s="26"/>
      <c r="F267" s="29"/>
      <c r="G267" s="25"/>
      <c r="H267" s="25"/>
      <c r="I267" s="27"/>
      <c r="J267" s="3"/>
    </row>
    <row r="268" spans="1:10" ht="17.25" customHeight="1" x14ac:dyDescent="0.25">
      <c r="A268" s="98"/>
      <c r="B268" s="25"/>
      <c r="C268" s="26"/>
      <c r="D268" s="26"/>
      <c r="E268" s="26"/>
      <c r="F268" s="29"/>
      <c r="G268" s="25"/>
      <c r="H268" s="25"/>
      <c r="I268" s="27"/>
      <c r="J268" s="3"/>
    </row>
    <row r="269" spans="1:10" ht="17.25" customHeight="1" x14ac:dyDescent="0.25">
      <c r="A269" s="98"/>
      <c r="B269" s="25"/>
      <c r="C269" s="26"/>
      <c r="D269" s="26"/>
      <c r="E269" s="26"/>
      <c r="F269" s="29"/>
      <c r="G269" s="25"/>
      <c r="H269" s="25"/>
      <c r="I269" s="27"/>
      <c r="J269" s="3"/>
    </row>
    <row r="270" spans="1:10" ht="17.25" customHeight="1" x14ac:dyDescent="0.25">
      <c r="A270" s="98"/>
      <c r="B270" s="25"/>
      <c r="C270" s="26"/>
      <c r="D270" s="26"/>
      <c r="E270" s="26"/>
      <c r="F270" s="29"/>
      <c r="G270" s="25"/>
      <c r="H270" s="25"/>
      <c r="I270" s="27"/>
      <c r="J270" s="3"/>
    </row>
    <row r="271" spans="1:10" ht="17.25" customHeight="1" x14ac:dyDescent="0.25">
      <c r="A271" s="98"/>
      <c r="B271" s="25"/>
      <c r="C271" s="26"/>
      <c r="D271" s="26"/>
      <c r="E271" s="26"/>
      <c r="F271" s="29"/>
      <c r="G271" s="25"/>
      <c r="H271" s="25"/>
      <c r="I271" s="27"/>
      <c r="J271" s="3"/>
    </row>
    <row r="272" spans="1:10" ht="17.25" customHeight="1" x14ac:dyDescent="0.25">
      <c r="A272" s="98"/>
      <c r="B272" s="25"/>
      <c r="C272" s="26"/>
      <c r="D272" s="26"/>
      <c r="E272" s="26"/>
      <c r="F272" s="29"/>
      <c r="G272" s="25"/>
      <c r="H272" s="25"/>
      <c r="I272" s="27"/>
      <c r="J272" s="3"/>
    </row>
    <row r="273" spans="1:10" ht="17.25" customHeight="1" x14ac:dyDescent="0.25">
      <c r="A273" s="98"/>
      <c r="B273" s="25"/>
      <c r="C273" s="26"/>
      <c r="D273" s="26"/>
      <c r="E273" s="26"/>
      <c r="F273" s="29"/>
      <c r="G273" s="25"/>
      <c r="H273" s="25"/>
      <c r="I273" s="27"/>
      <c r="J273" s="3"/>
    </row>
    <row r="274" spans="1:10" ht="17.25" customHeight="1" x14ac:dyDescent="0.25">
      <c r="A274" s="98"/>
      <c r="B274" s="25"/>
      <c r="C274" s="26"/>
      <c r="D274" s="26"/>
      <c r="E274" s="26"/>
      <c r="F274" s="29"/>
      <c r="G274" s="25"/>
      <c r="H274" s="25"/>
      <c r="I274" s="27"/>
      <c r="J274" s="3"/>
    </row>
    <row r="275" spans="1:10" ht="17.25" customHeight="1" x14ac:dyDescent="0.25">
      <c r="A275" s="98"/>
      <c r="B275" s="25"/>
      <c r="C275" s="26"/>
      <c r="D275" s="26"/>
      <c r="E275" s="26"/>
      <c r="F275" s="29"/>
      <c r="G275" s="25"/>
      <c r="H275" s="25"/>
      <c r="I275" s="27"/>
      <c r="J275" s="3"/>
    </row>
    <row r="276" spans="1:10" ht="17.25" customHeight="1" x14ac:dyDescent="0.25">
      <c r="A276" s="98"/>
      <c r="B276" s="25"/>
      <c r="C276" s="26"/>
      <c r="D276" s="26"/>
      <c r="E276" s="26"/>
      <c r="F276" s="29"/>
      <c r="G276" s="25"/>
      <c r="H276" s="25"/>
      <c r="I276" s="27"/>
      <c r="J276" s="3"/>
    </row>
    <row r="277" spans="1:10" ht="17.25" customHeight="1" x14ac:dyDescent="0.25">
      <c r="A277" s="98"/>
      <c r="B277" s="25"/>
      <c r="C277" s="26"/>
      <c r="D277" s="26"/>
      <c r="E277" s="26"/>
      <c r="F277" s="29"/>
      <c r="G277" s="25"/>
      <c r="H277" s="25"/>
      <c r="I277" s="27"/>
      <c r="J277" s="3"/>
    </row>
    <row r="278" spans="1:10" ht="17.25" customHeight="1" x14ac:dyDescent="0.25">
      <c r="A278" s="98"/>
      <c r="B278" s="25"/>
      <c r="C278" s="26"/>
      <c r="D278" s="26"/>
      <c r="E278" s="26"/>
      <c r="F278" s="29"/>
      <c r="G278" s="25"/>
      <c r="H278" s="25"/>
      <c r="I278" s="27"/>
      <c r="J278" s="3"/>
    </row>
    <row r="279" spans="1:10" ht="17.25" customHeight="1" x14ac:dyDescent="0.25">
      <c r="A279" s="98"/>
      <c r="B279" s="25"/>
      <c r="C279" s="26"/>
      <c r="D279" s="26"/>
      <c r="E279" s="26"/>
      <c r="F279" s="29"/>
      <c r="G279" s="25"/>
      <c r="H279" s="25"/>
      <c r="I279" s="27"/>
      <c r="J279" s="3"/>
    </row>
    <row r="280" spans="1:10" ht="17.25" customHeight="1" x14ac:dyDescent="0.25">
      <c r="A280" s="98"/>
      <c r="B280" s="25"/>
      <c r="C280" s="26"/>
      <c r="D280" s="26"/>
      <c r="E280" s="26"/>
      <c r="F280" s="29"/>
      <c r="G280" s="25"/>
      <c r="H280" s="25"/>
      <c r="I280" s="27"/>
      <c r="J280" s="3"/>
    </row>
    <row r="281" spans="1:10" ht="17.25" customHeight="1" x14ac:dyDescent="0.25">
      <c r="A281" s="98"/>
      <c r="B281" s="25"/>
      <c r="C281" s="26"/>
      <c r="D281" s="26"/>
      <c r="E281" s="26"/>
      <c r="F281" s="29"/>
      <c r="G281" s="25"/>
      <c r="H281" s="25"/>
      <c r="I281" s="27"/>
      <c r="J281" s="3"/>
    </row>
    <row r="282" spans="1:10" ht="17.25" customHeight="1" x14ac:dyDescent="0.25">
      <c r="A282" s="98"/>
      <c r="B282" s="25"/>
      <c r="C282" s="26"/>
      <c r="D282" s="26"/>
      <c r="E282" s="26"/>
      <c r="F282" s="29"/>
      <c r="G282" s="25"/>
      <c r="H282" s="25"/>
      <c r="I282" s="27"/>
      <c r="J282" s="3"/>
    </row>
    <row r="283" spans="1:10" ht="17.25" customHeight="1" x14ac:dyDescent="0.25">
      <c r="A283" s="98"/>
      <c r="B283" s="25"/>
      <c r="C283" s="26"/>
      <c r="D283" s="26"/>
      <c r="E283" s="26"/>
      <c r="F283" s="29"/>
      <c r="G283" s="25"/>
      <c r="H283" s="25"/>
      <c r="I283" s="27"/>
      <c r="J283" s="3"/>
    </row>
    <row r="284" spans="1:10" ht="17.25" customHeight="1" x14ac:dyDescent="0.25">
      <c r="A284" s="98"/>
      <c r="B284" s="25"/>
      <c r="C284" s="26"/>
      <c r="D284" s="26"/>
      <c r="E284" s="26"/>
      <c r="F284" s="29"/>
      <c r="G284" s="25"/>
      <c r="H284" s="25"/>
      <c r="I284" s="27"/>
      <c r="J284" s="3"/>
    </row>
    <row r="285" spans="1:10" ht="17.25" customHeight="1" x14ac:dyDescent="0.25">
      <c r="A285" s="98"/>
      <c r="B285" s="25"/>
      <c r="C285" s="26"/>
      <c r="D285" s="26"/>
      <c r="E285" s="26"/>
      <c r="F285" s="29"/>
      <c r="G285" s="25"/>
      <c r="H285" s="25"/>
      <c r="I285" s="27"/>
      <c r="J285" s="3"/>
    </row>
    <row r="286" spans="1:10" ht="17.25" customHeight="1" x14ac:dyDescent="0.25">
      <c r="A286" s="98"/>
      <c r="B286" s="25"/>
      <c r="C286" s="26"/>
      <c r="D286" s="26"/>
      <c r="E286" s="26"/>
      <c r="F286" s="29"/>
      <c r="G286" s="25"/>
      <c r="H286" s="25"/>
      <c r="I286" s="27"/>
      <c r="J286" s="3"/>
    </row>
    <row r="287" spans="1:10" ht="17.25" customHeight="1" x14ac:dyDescent="0.25">
      <c r="A287" s="98"/>
      <c r="B287" s="25"/>
      <c r="C287" s="26"/>
      <c r="D287" s="26"/>
      <c r="E287" s="26"/>
      <c r="F287" s="29"/>
      <c r="G287" s="25"/>
      <c r="H287" s="25"/>
      <c r="I287" s="27"/>
      <c r="J287" s="3"/>
    </row>
    <row r="288" spans="1:10" ht="17.25" customHeight="1" x14ac:dyDescent="0.25">
      <c r="A288" s="98"/>
      <c r="B288" s="25"/>
      <c r="C288" s="26"/>
      <c r="D288" s="26"/>
      <c r="E288" s="26"/>
      <c r="F288" s="29"/>
      <c r="G288" s="25"/>
      <c r="H288" s="25"/>
      <c r="I288" s="27"/>
      <c r="J288" s="3"/>
    </row>
    <row r="289" spans="1:10" ht="17.25" customHeight="1" x14ac:dyDescent="0.25">
      <c r="A289" s="98"/>
      <c r="B289" s="25"/>
      <c r="C289" s="26"/>
      <c r="D289" s="26"/>
      <c r="E289" s="26"/>
      <c r="F289" s="29"/>
      <c r="G289" s="25"/>
      <c r="H289" s="25"/>
      <c r="I289" s="27"/>
      <c r="J289" s="3"/>
    </row>
    <row r="290" spans="1:10" ht="17.25" customHeight="1" x14ac:dyDescent="0.25">
      <c r="A290" s="98"/>
      <c r="B290" s="25"/>
      <c r="C290" s="26"/>
      <c r="D290" s="26"/>
      <c r="E290" s="26"/>
      <c r="F290" s="29"/>
      <c r="G290" s="25"/>
      <c r="H290" s="25"/>
      <c r="I290" s="27"/>
      <c r="J290" s="3"/>
    </row>
    <row r="291" spans="1:10" ht="17.25" customHeight="1" x14ac:dyDescent="0.25">
      <c r="A291" s="98"/>
      <c r="B291" s="25"/>
      <c r="C291" s="26"/>
      <c r="D291" s="26"/>
      <c r="E291" s="26"/>
      <c r="F291" s="29"/>
      <c r="G291" s="25"/>
      <c r="H291" s="25"/>
      <c r="I291" s="27"/>
      <c r="J291" s="3"/>
    </row>
    <row r="292" spans="1:10" ht="17.25" customHeight="1" x14ac:dyDescent="0.25">
      <c r="A292" s="98"/>
      <c r="B292" s="25"/>
      <c r="C292" s="26"/>
      <c r="D292" s="26"/>
      <c r="E292" s="26"/>
      <c r="F292" s="29"/>
      <c r="G292" s="25"/>
      <c r="H292" s="25"/>
      <c r="I292" s="27"/>
      <c r="J292" s="3"/>
    </row>
    <row r="293" spans="1:10" ht="17.25" customHeight="1" x14ac:dyDescent="0.25">
      <c r="A293" s="98"/>
      <c r="B293" s="25"/>
      <c r="C293" s="26"/>
      <c r="D293" s="26"/>
      <c r="E293" s="26"/>
      <c r="F293" s="29"/>
      <c r="G293" s="25"/>
      <c r="H293" s="25"/>
      <c r="I293" s="27"/>
      <c r="J293" s="3"/>
    </row>
    <row r="294" spans="1:10" ht="17.25" customHeight="1" x14ac:dyDescent="0.25">
      <c r="A294" s="98"/>
      <c r="B294" s="25"/>
      <c r="C294" s="26"/>
      <c r="D294" s="26"/>
      <c r="E294" s="26"/>
      <c r="F294" s="29"/>
      <c r="G294" s="25"/>
      <c r="H294" s="25"/>
      <c r="I294" s="27"/>
      <c r="J294" s="3"/>
    </row>
    <row r="295" spans="1:10" ht="17.25" customHeight="1" x14ac:dyDescent="0.25">
      <c r="A295" s="98"/>
      <c r="B295" s="25"/>
      <c r="C295" s="26"/>
      <c r="D295" s="26"/>
      <c r="E295" s="26"/>
      <c r="F295" s="29"/>
      <c r="G295" s="25"/>
      <c r="H295" s="25"/>
      <c r="I295" s="27"/>
      <c r="J295" s="3"/>
    </row>
    <row r="296" spans="1:10" ht="17.25" customHeight="1" x14ac:dyDescent="0.25">
      <c r="A296" s="98"/>
      <c r="B296" s="25"/>
      <c r="C296" s="26"/>
      <c r="D296" s="26"/>
      <c r="E296" s="26"/>
      <c r="F296" s="29"/>
      <c r="G296" s="25"/>
      <c r="H296" s="25"/>
      <c r="I296" s="27"/>
      <c r="J296" s="3"/>
    </row>
    <row r="297" spans="1:10" ht="17.25" customHeight="1" x14ac:dyDescent="0.25">
      <c r="A297" s="98"/>
      <c r="B297" s="25"/>
      <c r="C297" s="26"/>
      <c r="D297" s="26"/>
      <c r="E297" s="26"/>
      <c r="F297" s="29"/>
      <c r="G297" s="25"/>
      <c r="H297" s="25"/>
      <c r="I297" s="27"/>
      <c r="J297" s="3"/>
    </row>
    <row r="298" spans="1:10" ht="17.25" customHeight="1" x14ac:dyDescent="0.25">
      <c r="A298" s="98"/>
      <c r="B298" s="25"/>
      <c r="C298" s="26"/>
      <c r="D298" s="26"/>
      <c r="E298" s="26"/>
      <c r="F298" s="29"/>
      <c r="G298" s="25"/>
      <c r="H298" s="25"/>
      <c r="I298" s="27"/>
      <c r="J298" s="3"/>
    </row>
    <row r="299" spans="1:10" ht="17.25" customHeight="1" x14ac:dyDescent="0.25">
      <c r="A299" s="98"/>
      <c r="B299" s="25"/>
      <c r="C299" s="26"/>
      <c r="D299" s="26"/>
      <c r="E299" s="26"/>
      <c r="F299" s="29"/>
      <c r="G299" s="25"/>
      <c r="H299" s="25"/>
      <c r="I299" s="27"/>
      <c r="J299" s="3"/>
    </row>
    <row r="300" spans="1:10" ht="17.25" customHeight="1" x14ac:dyDescent="0.25">
      <c r="A300" s="98"/>
      <c r="B300" s="25"/>
      <c r="C300" s="26"/>
      <c r="D300" s="26"/>
      <c r="E300" s="26"/>
      <c r="F300" s="29"/>
      <c r="G300" s="25"/>
      <c r="H300" s="25"/>
      <c r="I300" s="27"/>
      <c r="J300" s="3"/>
    </row>
    <row r="301" spans="1:10" ht="17.25" customHeight="1" x14ac:dyDescent="0.25">
      <c r="A301" s="98"/>
      <c r="B301" s="25"/>
      <c r="C301" s="26"/>
      <c r="D301" s="26"/>
      <c r="E301" s="26"/>
      <c r="F301" s="29"/>
      <c r="G301" s="25"/>
      <c r="H301" s="25"/>
      <c r="I301" s="27"/>
      <c r="J301" s="3"/>
    </row>
    <row r="302" spans="1:10" ht="17.25" customHeight="1" x14ac:dyDescent="0.25">
      <c r="A302" s="98"/>
      <c r="B302" s="25"/>
      <c r="C302" s="26"/>
      <c r="D302" s="26"/>
      <c r="E302" s="26"/>
      <c r="F302" s="29"/>
      <c r="G302" s="25"/>
      <c r="H302" s="25"/>
      <c r="I302" s="27"/>
      <c r="J302" s="3"/>
    </row>
    <row r="303" spans="1:10" ht="17.25" customHeight="1" x14ac:dyDescent="0.25">
      <c r="A303" s="98"/>
      <c r="B303" s="25"/>
      <c r="C303" s="26"/>
      <c r="D303" s="26"/>
      <c r="E303" s="26"/>
      <c r="F303" s="29"/>
      <c r="G303" s="25"/>
      <c r="H303" s="25"/>
      <c r="I303" s="27"/>
      <c r="J303" s="3"/>
    </row>
    <row r="304" spans="1:10" ht="17.25" customHeight="1" x14ac:dyDescent="0.25">
      <c r="A304" s="98"/>
      <c r="B304" s="25"/>
      <c r="C304" s="26"/>
      <c r="D304" s="26"/>
      <c r="E304" s="26"/>
      <c r="F304" s="29"/>
      <c r="G304" s="25"/>
      <c r="H304" s="25"/>
      <c r="I304" s="27"/>
      <c r="J304" s="3"/>
    </row>
    <row r="305" spans="1:10" ht="17.25" customHeight="1" x14ac:dyDescent="0.25">
      <c r="A305" s="98"/>
      <c r="B305" s="25"/>
      <c r="C305" s="26"/>
      <c r="D305" s="26"/>
      <c r="E305" s="26"/>
      <c r="F305" s="29"/>
      <c r="G305" s="25"/>
      <c r="H305" s="25"/>
      <c r="I305" s="27"/>
      <c r="J305" s="3"/>
    </row>
    <row r="306" spans="1:10" ht="17.25" customHeight="1" x14ac:dyDescent="0.25">
      <c r="A306" s="98"/>
      <c r="B306" s="25"/>
      <c r="C306" s="26"/>
      <c r="D306" s="26"/>
      <c r="E306" s="26"/>
      <c r="F306" s="29"/>
      <c r="G306" s="25"/>
      <c r="H306" s="25"/>
      <c r="I306" s="27"/>
      <c r="J306" s="3"/>
    </row>
    <row r="307" spans="1:10" ht="17.25" customHeight="1" x14ac:dyDescent="0.25">
      <c r="A307" s="98"/>
      <c r="B307" s="25"/>
      <c r="C307" s="26"/>
      <c r="D307" s="26"/>
      <c r="E307" s="26"/>
      <c r="F307" s="29"/>
      <c r="G307" s="25"/>
      <c r="H307" s="25"/>
      <c r="I307" s="27"/>
      <c r="J307" s="3"/>
    </row>
    <row r="308" spans="1:10" ht="17.25" customHeight="1" x14ac:dyDescent="0.25">
      <c r="A308" s="98"/>
      <c r="B308" s="25"/>
      <c r="C308" s="26"/>
      <c r="D308" s="26"/>
      <c r="E308" s="26"/>
      <c r="F308" s="29"/>
      <c r="G308" s="25"/>
      <c r="H308" s="25"/>
      <c r="I308" s="27"/>
      <c r="J308" s="3"/>
    </row>
    <row r="309" spans="1:10" ht="17.25" customHeight="1" x14ac:dyDescent="0.25">
      <c r="A309" s="98"/>
      <c r="B309" s="25"/>
      <c r="C309" s="26"/>
      <c r="D309" s="26"/>
      <c r="E309" s="26"/>
      <c r="F309" s="29"/>
      <c r="G309" s="25"/>
      <c r="H309" s="25"/>
      <c r="I309" s="27"/>
      <c r="J309" s="3"/>
    </row>
    <row r="310" spans="1:10" ht="17.25" customHeight="1" x14ac:dyDescent="0.25">
      <c r="A310" s="98"/>
      <c r="B310" s="25"/>
      <c r="C310" s="26"/>
      <c r="D310" s="26"/>
      <c r="E310" s="26"/>
      <c r="F310" s="29"/>
      <c r="G310" s="25"/>
      <c r="H310" s="25"/>
      <c r="I310" s="27"/>
      <c r="J310" s="3"/>
    </row>
    <row r="311" spans="1:10" ht="17.25" customHeight="1" x14ac:dyDescent="0.25">
      <c r="A311" s="98"/>
      <c r="B311" s="25"/>
      <c r="C311" s="26"/>
      <c r="D311" s="26"/>
      <c r="E311" s="26"/>
      <c r="F311" s="29"/>
      <c r="G311" s="25"/>
      <c r="H311" s="25"/>
      <c r="I311" s="27"/>
      <c r="J311" s="3"/>
    </row>
    <row r="312" spans="1:10" ht="17.25" customHeight="1" x14ac:dyDescent="0.25">
      <c r="A312" s="98"/>
      <c r="B312" s="25"/>
      <c r="C312" s="26"/>
      <c r="D312" s="26"/>
      <c r="E312" s="26"/>
      <c r="F312" s="29"/>
      <c r="G312" s="25"/>
      <c r="H312" s="25"/>
      <c r="I312" s="27"/>
      <c r="J312" s="3"/>
    </row>
    <row r="313" spans="1:10" ht="17.25" customHeight="1" x14ac:dyDescent="0.25">
      <c r="A313" s="98"/>
      <c r="B313" s="25"/>
      <c r="C313" s="26"/>
      <c r="D313" s="26"/>
      <c r="E313" s="26"/>
      <c r="F313" s="29"/>
      <c r="G313" s="25"/>
      <c r="H313" s="25"/>
      <c r="I313" s="27"/>
      <c r="J313" s="3"/>
    </row>
    <row r="314" spans="1:10" ht="17.25" customHeight="1" x14ac:dyDescent="0.25">
      <c r="A314" s="98"/>
      <c r="B314" s="25"/>
      <c r="C314" s="26"/>
      <c r="D314" s="26"/>
      <c r="E314" s="26"/>
      <c r="F314" s="29"/>
      <c r="G314" s="25"/>
      <c r="H314" s="25"/>
      <c r="I314" s="27"/>
      <c r="J314" s="3"/>
    </row>
    <row r="315" spans="1:10" ht="17.25" customHeight="1" x14ac:dyDescent="0.25">
      <c r="A315" s="98"/>
      <c r="B315" s="25"/>
      <c r="C315" s="26"/>
      <c r="D315" s="26"/>
      <c r="E315" s="26"/>
      <c r="F315" s="29"/>
      <c r="G315" s="25"/>
      <c r="H315" s="25"/>
      <c r="I315" s="27"/>
      <c r="J315" s="3"/>
    </row>
    <row r="316" spans="1:10" ht="17.25" customHeight="1" x14ac:dyDescent="0.25">
      <c r="A316" s="98"/>
      <c r="B316" s="25"/>
      <c r="C316" s="26"/>
      <c r="D316" s="26"/>
      <c r="E316" s="26"/>
      <c r="F316" s="29"/>
      <c r="G316" s="25"/>
      <c r="H316" s="25"/>
      <c r="I316" s="27"/>
      <c r="J316" s="3"/>
    </row>
    <row r="317" spans="1:10" ht="17.25" customHeight="1" x14ac:dyDescent="0.25">
      <c r="A317" s="98"/>
      <c r="B317" s="25"/>
      <c r="C317" s="26"/>
      <c r="D317" s="26"/>
      <c r="E317" s="26"/>
      <c r="F317" s="29"/>
      <c r="G317" s="25"/>
      <c r="H317" s="25"/>
      <c r="I317" s="27"/>
      <c r="J317" s="3"/>
    </row>
    <row r="318" spans="1:10" ht="17.25" customHeight="1" x14ac:dyDescent="0.25">
      <c r="A318" s="98"/>
      <c r="B318" s="25"/>
      <c r="C318" s="26"/>
      <c r="D318" s="26"/>
      <c r="E318" s="26"/>
      <c r="F318" s="29"/>
      <c r="G318" s="25"/>
      <c r="H318" s="25"/>
      <c r="I318" s="27"/>
      <c r="J318" s="3"/>
    </row>
    <row r="319" spans="1:10" ht="17.25" customHeight="1" x14ac:dyDescent="0.25">
      <c r="A319" s="98"/>
      <c r="B319" s="25"/>
      <c r="C319" s="26"/>
      <c r="D319" s="26"/>
      <c r="E319" s="26"/>
      <c r="F319" s="29"/>
      <c r="G319" s="25"/>
      <c r="H319" s="25"/>
      <c r="I319" s="27"/>
      <c r="J319" s="3"/>
    </row>
    <row r="320" spans="1:10" ht="17.25" customHeight="1" x14ac:dyDescent="0.25">
      <c r="A320" s="98"/>
      <c r="B320" s="25"/>
      <c r="C320" s="26"/>
      <c r="D320" s="26"/>
      <c r="E320" s="26"/>
      <c r="F320" s="29"/>
      <c r="G320" s="25"/>
      <c r="H320" s="25"/>
      <c r="I320" s="27"/>
      <c r="J320" s="3"/>
    </row>
    <row r="321" spans="1:10" ht="17.25" customHeight="1" x14ac:dyDescent="0.25">
      <c r="A321" s="98"/>
      <c r="B321" s="25"/>
      <c r="C321" s="26"/>
      <c r="D321" s="26"/>
      <c r="E321" s="26"/>
      <c r="F321" s="29"/>
      <c r="G321" s="25"/>
      <c r="H321" s="25"/>
      <c r="I321" s="27"/>
      <c r="J321" s="3"/>
    </row>
    <row r="322" spans="1:10" ht="17.25" customHeight="1" x14ac:dyDescent="0.25">
      <c r="A322" s="98"/>
      <c r="B322" s="25"/>
      <c r="C322" s="26"/>
      <c r="D322" s="26"/>
      <c r="E322" s="26"/>
      <c r="F322" s="29"/>
      <c r="G322" s="25"/>
      <c r="H322" s="25"/>
      <c r="I322" s="27"/>
      <c r="J322" s="3"/>
    </row>
    <row r="323" spans="1:10" ht="17.25" customHeight="1" x14ac:dyDescent="0.25">
      <c r="A323" s="98"/>
      <c r="B323" s="25"/>
      <c r="C323" s="26"/>
      <c r="D323" s="26"/>
      <c r="E323" s="26"/>
      <c r="F323" s="29"/>
      <c r="G323" s="25"/>
      <c r="H323" s="25"/>
      <c r="I323" s="27"/>
      <c r="J323" s="3"/>
    </row>
    <row r="324" spans="1:10" ht="17.25" customHeight="1" x14ac:dyDescent="0.25">
      <c r="A324" s="98"/>
      <c r="B324" s="25"/>
      <c r="C324" s="26"/>
      <c r="D324" s="26"/>
      <c r="E324" s="26"/>
      <c r="F324" s="29"/>
      <c r="G324" s="25"/>
      <c r="H324" s="25"/>
      <c r="I324" s="27"/>
      <c r="J324" s="3"/>
    </row>
    <row r="325" spans="1:10" ht="17.25" customHeight="1" x14ac:dyDescent="0.25">
      <c r="A325" s="98"/>
      <c r="B325" s="25"/>
      <c r="C325" s="26"/>
      <c r="D325" s="26"/>
      <c r="E325" s="26"/>
      <c r="F325" s="29"/>
      <c r="G325" s="25"/>
      <c r="H325" s="25"/>
      <c r="I325" s="27"/>
      <c r="J325" s="3"/>
    </row>
    <row r="326" spans="1:10" ht="17.25" customHeight="1" x14ac:dyDescent="0.25">
      <c r="A326" s="98"/>
      <c r="B326" s="25"/>
      <c r="C326" s="26"/>
      <c r="D326" s="26"/>
      <c r="E326" s="26"/>
      <c r="F326" s="29"/>
      <c r="G326" s="25"/>
      <c r="H326" s="25"/>
      <c r="I326" s="27"/>
      <c r="J326" s="3"/>
    </row>
    <row r="327" spans="1:10" ht="17.25" customHeight="1" x14ac:dyDescent="0.25">
      <c r="A327" s="98"/>
      <c r="B327" s="25"/>
      <c r="C327" s="26"/>
      <c r="D327" s="26"/>
      <c r="E327" s="26"/>
      <c r="F327" s="29"/>
      <c r="G327" s="25"/>
      <c r="H327" s="25"/>
      <c r="I327" s="27"/>
      <c r="J327" s="3"/>
    </row>
    <row r="328" spans="1:10" ht="17.25" customHeight="1" x14ac:dyDescent="0.25">
      <c r="A328" s="98"/>
      <c r="B328" s="25"/>
      <c r="C328" s="26"/>
      <c r="D328" s="26"/>
      <c r="E328" s="26"/>
      <c r="F328" s="29"/>
      <c r="G328" s="25"/>
      <c r="H328" s="25"/>
      <c r="I328" s="27"/>
      <c r="J328" s="3"/>
    </row>
    <row r="329" spans="1:10" ht="17.25" customHeight="1" x14ac:dyDescent="0.25">
      <c r="A329" s="98"/>
      <c r="B329" s="25"/>
      <c r="C329" s="26"/>
      <c r="D329" s="26"/>
      <c r="E329" s="26"/>
      <c r="F329" s="29"/>
      <c r="G329" s="25"/>
      <c r="H329" s="25"/>
      <c r="I329" s="27"/>
      <c r="J329" s="3"/>
    </row>
    <row r="330" spans="1:10" ht="17.25" customHeight="1" x14ac:dyDescent="0.25">
      <c r="A330" s="98"/>
      <c r="B330" s="25"/>
      <c r="C330" s="26"/>
      <c r="D330" s="26"/>
      <c r="E330" s="26"/>
      <c r="F330" s="29"/>
      <c r="G330" s="25"/>
      <c r="H330" s="25"/>
      <c r="I330" s="27"/>
      <c r="J330" s="3"/>
    </row>
    <row r="331" spans="1:10" ht="17.25" customHeight="1" x14ac:dyDescent="0.25">
      <c r="A331" s="98"/>
      <c r="B331" s="25"/>
      <c r="C331" s="26"/>
      <c r="D331" s="26"/>
      <c r="E331" s="26"/>
      <c r="F331" s="29"/>
      <c r="G331" s="25"/>
      <c r="H331" s="25"/>
      <c r="I331" s="27"/>
      <c r="J331" s="3"/>
    </row>
    <row r="332" spans="1:10" ht="17.25" customHeight="1" x14ac:dyDescent="0.25">
      <c r="A332" s="98"/>
      <c r="B332" s="25"/>
      <c r="C332" s="26"/>
      <c r="D332" s="26"/>
      <c r="E332" s="26"/>
      <c r="F332" s="29"/>
      <c r="G332" s="25"/>
      <c r="H332" s="25"/>
      <c r="I332" s="27"/>
      <c r="J332" s="3"/>
    </row>
    <row r="333" spans="1:10" ht="17.25" customHeight="1" x14ac:dyDescent="0.25">
      <c r="A333" s="98"/>
      <c r="B333" s="25"/>
      <c r="C333" s="26"/>
      <c r="D333" s="26"/>
      <c r="E333" s="26"/>
      <c r="F333" s="29"/>
      <c r="G333" s="25"/>
      <c r="H333" s="25"/>
      <c r="I333" s="27"/>
      <c r="J333" s="3"/>
    </row>
    <row r="334" spans="1:10" ht="17.25" customHeight="1" x14ac:dyDescent="0.25">
      <c r="A334" s="98"/>
      <c r="B334" s="25"/>
      <c r="C334" s="26"/>
      <c r="D334" s="26"/>
      <c r="E334" s="26"/>
      <c r="F334" s="29"/>
      <c r="G334" s="25"/>
      <c r="H334" s="25"/>
      <c r="I334" s="27"/>
      <c r="J334" s="3"/>
    </row>
    <row r="335" spans="1:10" ht="17.25" customHeight="1" x14ac:dyDescent="0.25">
      <c r="A335" s="98"/>
      <c r="B335" s="25"/>
      <c r="C335" s="26"/>
      <c r="D335" s="26"/>
      <c r="E335" s="26"/>
      <c r="F335" s="29"/>
      <c r="G335" s="25"/>
      <c r="H335" s="25"/>
      <c r="I335" s="27"/>
      <c r="J335" s="3"/>
    </row>
    <row r="336" spans="1:10" ht="17.25" customHeight="1" x14ac:dyDescent="0.25">
      <c r="A336" s="98"/>
      <c r="B336" s="25"/>
      <c r="C336" s="26"/>
      <c r="D336" s="26"/>
      <c r="E336" s="26"/>
      <c r="F336" s="29"/>
      <c r="G336" s="25"/>
      <c r="H336" s="25"/>
      <c r="I336" s="27"/>
      <c r="J336" s="3"/>
    </row>
    <row r="337" spans="1:10" ht="17.25" customHeight="1" x14ac:dyDescent="0.25">
      <c r="A337" s="98"/>
      <c r="B337" s="25"/>
      <c r="C337" s="26"/>
      <c r="D337" s="26"/>
      <c r="E337" s="26"/>
      <c r="F337" s="29"/>
      <c r="G337" s="25"/>
      <c r="H337" s="25"/>
      <c r="I337" s="27"/>
      <c r="J337" s="3"/>
    </row>
    <row r="338" spans="1:10" ht="17.25" customHeight="1" x14ac:dyDescent="0.25">
      <c r="A338" s="98"/>
      <c r="B338" s="25"/>
      <c r="C338" s="26"/>
      <c r="D338" s="26"/>
      <c r="E338" s="26"/>
      <c r="F338" s="29"/>
      <c r="G338" s="25"/>
      <c r="H338" s="25"/>
      <c r="I338" s="27"/>
      <c r="J338" s="3"/>
    </row>
    <row r="339" spans="1:10" ht="17.25" customHeight="1" x14ac:dyDescent="0.25">
      <c r="A339" s="98"/>
      <c r="B339" s="25"/>
      <c r="C339" s="26"/>
      <c r="D339" s="26"/>
      <c r="E339" s="26"/>
      <c r="F339" s="29"/>
      <c r="G339" s="25"/>
      <c r="H339" s="25"/>
      <c r="I339" s="27"/>
      <c r="J339" s="3"/>
    </row>
    <row r="340" spans="1:10" ht="17.25" customHeight="1" x14ac:dyDescent="0.25">
      <c r="A340" s="98"/>
      <c r="B340" s="25"/>
      <c r="C340" s="26"/>
      <c r="D340" s="26"/>
      <c r="E340" s="26"/>
      <c r="F340" s="29"/>
      <c r="G340" s="25"/>
      <c r="H340" s="25"/>
      <c r="I340" s="27"/>
      <c r="J340" s="3"/>
    </row>
    <row r="341" spans="1:10" ht="17.25" customHeight="1" x14ac:dyDescent="0.25">
      <c r="A341" s="98"/>
      <c r="B341" s="25"/>
      <c r="C341" s="26"/>
      <c r="D341" s="26"/>
      <c r="E341" s="26"/>
      <c r="F341" s="29"/>
      <c r="G341" s="25"/>
      <c r="H341" s="25"/>
      <c r="I341" s="27"/>
      <c r="J341" s="3"/>
    </row>
    <row r="342" spans="1:10" ht="17.25" customHeight="1" x14ac:dyDescent="0.25">
      <c r="A342" s="98"/>
      <c r="B342" s="25"/>
      <c r="C342" s="26"/>
      <c r="D342" s="26"/>
      <c r="E342" s="26"/>
      <c r="F342" s="29"/>
      <c r="G342" s="25"/>
      <c r="H342" s="25"/>
      <c r="I342" s="27"/>
      <c r="J342" s="3"/>
    </row>
    <row r="343" spans="1:10" ht="17.25" customHeight="1" x14ac:dyDescent="0.25">
      <c r="A343" s="98"/>
      <c r="B343" s="25"/>
      <c r="C343" s="26"/>
      <c r="D343" s="26"/>
      <c r="E343" s="26"/>
      <c r="F343" s="29"/>
      <c r="G343" s="25"/>
      <c r="H343" s="25"/>
      <c r="I343" s="27"/>
      <c r="J343" s="3"/>
    </row>
    <row r="344" spans="1:10" ht="17.25" customHeight="1" x14ac:dyDescent="0.25">
      <c r="A344" s="98"/>
      <c r="B344" s="25"/>
      <c r="C344" s="26"/>
      <c r="D344" s="26"/>
      <c r="E344" s="26"/>
      <c r="F344" s="29"/>
      <c r="G344" s="25"/>
      <c r="H344" s="25"/>
      <c r="I344" s="27"/>
      <c r="J344" s="3"/>
    </row>
    <row r="345" spans="1:10" ht="17.25" customHeight="1" x14ac:dyDescent="0.25">
      <c r="A345" s="98"/>
      <c r="B345" s="25"/>
      <c r="C345" s="26"/>
      <c r="D345" s="26"/>
      <c r="E345" s="26"/>
      <c r="F345" s="29"/>
      <c r="G345" s="25"/>
      <c r="H345" s="25"/>
      <c r="I345" s="27"/>
      <c r="J345" s="3"/>
    </row>
    <row r="346" spans="1:10" ht="17.25" customHeight="1" x14ac:dyDescent="0.25">
      <c r="A346" s="98"/>
      <c r="B346" s="25"/>
      <c r="C346" s="26"/>
      <c r="D346" s="26"/>
      <c r="E346" s="26"/>
      <c r="F346" s="29"/>
      <c r="G346" s="25"/>
      <c r="H346" s="25"/>
      <c r="I346" s="27"/>
      <c r="J346" s="3"/>
    </row>
    <row r="347" spans="1:10" ht="17.25" customHeight="1" x14ac:dyDescent="0.25">
      <c r="A347" s="98"/>
      <c r="B347" s="25"/>
      <c r="C347" s="26"/>
      <c r="D347" s="26"/>
      <c r="E347" s="26"/>
      <c r="F347" s="29"/>
      <c r="G347" s="25"/>
      <c r="H347" s="25"/>
      <c r="I347" s="27"/>
      <c r="J347" s="3"/>
    </row>
    <row r="348" spans="1:10" ht="17.25" customHeight="1" x14ac:dyDescent="0.25">
      <c r="A348" s="98"/>
      <c r="B348" s="25"/>
      <c r="C348" s="26"/>
      <c r="D348" s="26"/>
      <c r="E348" s="26"/>
      <c r="F348" s="29"/>
      <c r="G348" s="25"/>
      <c r="H348" s="25"/>
      <c r="I348" s="27"/>
      <c r="J348" s="3"/>
    </row>
    <row r="349" spans="1:10" ht="17.25" customHeight="1" x14ac:dyDescent="0.25">
      <c r="A349" s="98"/>
      <c r="B349" s="25"/>
      <c r="C349" s="26"/>
      <c r="D349" s="26"/>
      <c r="E349" s="26"/>
      <c r="F349" s="29"/>
      <c r="G349" s="25"/>
      <c r="H349" s="25"/>
      <c r="I349" s="27"/>
      <c r="J349" s="3"/>
    </row>
    <row r="350" spans="1:10" ht="17.25" customHeight="1" x14ac:dyDescent="0.25">
      <c r="A350" s="98"/>
      <c r="B350" s="25"/>
      <c r="C350" s="26"/>
      <c r="D350" s="26"/>
      <c r="E350" s="26"/>
      <c r="F350" s="29"/>
      <c r="G350" s="25"/>
      <c r="H350" s="25"/>
      <c r="I350" s="27"/>
      <c r="J350" s="3"/>
    </row>
    <row r="351" spans="1:10" ht="17.25" customHeight="1" x14ac:dyDescent="0.25">
      <c r="A351" s="98"/>
      <c r="B351" s="25"/>
      <c r="C351" s="26"/>
      <c r="D351" s="26"/>
      <c r="E351" s="26"/>
      <c r="F351" s="29"/>
      <c r="G351" s="25"/>
      <c r="H351" s="25"/>
      <c r="I351" s="27"/>
      <c r="J351" s="3"/>
    </row>
    <row r="352" spans="1:10" ht="17.25" customHeight="1" x14ac:dyDescent="0.25">
      <c r="A352" s="98"/>
      <c r="B352" s="25"/>
      <c r="C352" s="26"/>
      <c r="D352" s="26"/>
      <c r="E352" s="26"/>
      <c r="F352" s="29"/>
      <c r="G352" s="25"/>
      <c r="H352" s="25"/>
      <c r="I352" s="27"/>
      <c r="J352" s="3"/>
    </row>
    <row r="353" spans="1:10" ht="17.25" customHeight="1" x14ac:dyDescent="0.25">
      <c r="A353" s="98"/>
      <c r="B353" s="25"/>
      <c r="C353" s="26"/>
      <c r="D353" s="26"/>
      <c r="E353" s="26"/>
      <c r="F353" s="29"/>
      <c r="G353" s="25"/>
      <c r="H353" s="25"/>
      <c r="I353" s="27"/>
      <c r="J353" s="3"/>
    </row>
    <row r="354" spans="1:10" ht="17.25" customHeight="1" x14ac:dyDescent="0.25">
      <c r="A354" s="98"/>
      <c r="B354" s="25"/>
      <c r="C354" s="26"/>
      <c r="D354" s="26"/>
      <c r="E354" s="26"/>
      <c r="F354" s="29"/>
      <c r="G354" s="25"/>
      <c r="H354" s="25"/>
      <c r="I354" s="27"/>
      <c r="J354" s="3"/>
    </row>
    <row r="355" spans="1:10" ht="17.25" customHeight="1" x14ac:dyDescent="0.25">
      <c r="A355" s="98"/>
      <c r="B355" s="25"/>
      <c r="C355" s="26"/>
      <c r="D355" s="26"/>
      <c r="E355" s="26"/>
      <c r="F355" s="29"/>
      <c r="G355" s="25"/>
      <c r="H355" s="25"/>
      <c r="I355" s="27"/>
      <c r="J355" s="3"/>
    </row>
    <row r="356" spans="1:10" ht="17.25" customHeight="1" x14ac:dyDescent="0.25">
      <c r="A356" s="98"/>
      <c r="B356" s="25"/>
      <c r="C356" s="26"/>
      <c r="D356" s="26"/>
      <c r="E356" s="26"/>
      <c r="F356" s="29"/>
      <c r="G356" s="25"/>
      <c r="H356" s="25"/>
      <c r="I356" s="27"/>
      <c r="J356" s="3"/>
    </row>
    <row r="357" spans="1:10" ht="17.25" customHeight="1" x14ac:dyDescent="0.25">
      <c r="A357" s="98"/>
      <c r="B357" s="25"/>
      <c r="C357" s="26"/>
      <c r="D357" s="26"/>
      <c r="E357" s="26"/>
      <c r="F357" s="29"/>
      <c r="G357" s="25"/>
      <c r="H357" s="25"/>
      <c r="I357" s="27"/>
      <c r="J357" s="3"/>
    </row>
    <row r="358" spans="1:10" ht="17.25" customHeight="1" x14ac:dyDescent="0.25">
      <c r="A358" s="98"/>
      <c r="B358" s="25"/>
      <c r="C358" s="26"/>
      <c r="D358" s="26"/>
      <c r="E358" s="26"/>
      <c r="F358" s="29"/>
      <c r="G358" s="25"/>
      <c r="H358" s="25"/>
      <c r="I358" s="27"/>
      <c r="J358" s="3"/>
    </row>
    <row r="359" spans="1:10" ht="17.25" customHeight="1" x14ac:dyDescent="0.25">
      <c r="A359" s="98"/>
      <c r="B359" s="25"/>
      <c r="C359" s="26"/>
      <c r="D359" s="26"/>
      <c r="E359" s="26"/>
      <c r="F359" s="29"/>
      <c r="G359" s="25"/>
      <c r="H359" s="25"/>
      <c r="I359" s="27"/>
      <c r="J359" s="3"/>
    </row>
    <row r="360" spans="1:10" ht="17.25" customHeight="1" x14ac:dyDescent="0.25">
      <c r="A360" s="98"/>
      <c r="B360" s="25"/>
      <c r="C360" s="26"/>
      <c r="D360" s="26"/>
      <c r="E360" s="26"/>
      <c r="F360" s="29"/>
      <c r="G360" s="25"/>
      <c r="H360" s="25"/>
      <c r="I360" s="27"/>
      <c r="J360" s="3"/>
    </row>
    <row r="361" spans="1:10" ht="17.25" customHeight="1" x14ac:dyDescent="0.25">
      <c r="A361" s="98"/>
      <c r="B361" s="25"/>
      <c r="C361" s="26"/>
      <c r="D361" s="26"/>
      <c r="E361" s="26"/>
      <c r="F361" s="29"/>
      <c r="G361" s="25"/>
      <c r="H361" s="25"/>
      <c r="I361" s="27"/>
      <c r="J361" s="3"/>
    </row>
    <row r="362" spans="1:10" ht="17.25" customHeight="1" x14ac:dyDescent="0.25">
      <c r="A362" s="98"/>
      <c r="B362" s="25"/>
      <c r="C362" s="26"/>
      <c r="D362" s="26"/>
      <c r="E362" s="26"/>
      <c r="F362" s="29"/>
      <c r="G362" s="25"/>
      <c r="H362" s="25"/>
      <c r="I362" s="27"/>
      <c r="J362" s="3"/>
    </row>
    <row r="363" spans="1:10" ht="17.25" customHeight="1" x14ac:dyDescent="0.25">
      <c r="A363" s="98"/>
      <c r="B363" s="25"/>
      <c r="C363" s="26"/>
      <c r="D363" s="26"/>
      <c r="E363" s="26"/>
      <c r="F363" s="29"/>
      <c r="G363" s="25"/>
      <c r="H363" s="25"/>
      <c r="I363" s="27"/>
      <c r="J363" s="3"/>
    </row>
    <row r="364" spans="1:10" ht="17.25" customHeight="1" x14ac:dyDescent="0.25">
      <c r="A364" s="98"/>
      <c r="B364" s="25"/>
      <c r="C364" s="26"/>
      <c r="D364" s="26"/>
      <c r="E364" s="26"/>
      <c r="F364" s="29"/>
      <c r="G364" s="25"/>
      <c r="H364" s="25"/>
      <c r="I364" s="27"/>
      <c r="J364" s="3"/>
    </row>
    <row r="365" spans="1:10" ht="17.25" customHeight="1" x14ac:dyDescent="0.25">
      <c r="A365" s="98"/>
      <c r="B365" s="25"/>
      <c r="C365" s="26"/>
      <c r="D365" s="26"/>
      <c r="E365" s="26"/>
      <c r="F365" s="29"/>
      <c r="G365" s="25"/>
      <c r="H365" s="25"/>
      <c r="I365" s="27"/>
      <c r="J365" s="3"/>
    </row>
    <row r="366" spans="1:10" ht="17.25" customHeight="1" x14ac:dyDescent="0.25">
      <c r="A366" s="98"/>
      <c r="B366" s="25"/>
      <c r="C366" s="26"/>
      <c r="D366" s="26"/>
      <c r="E366" s="26"/>
      <c r="F366" s="29"/>
      <c r="G366" s="25"/>
      <c r="H366" s="25"/>
      <c r="I366" s="27"/>
      <c r="J366" s="3"/>
    </row>
    <row r="367" spans="1:10" ht="17.25" customHeight="1" x14ac:dyDescent="0.25">
      <c r="A367" s="98"/>
      <c r="B367" s="25"/>
      <c r="C367" s="26"/>
      <c r="D367" s="26"/>
      <c r="E367" s="26"/>
      <c r="F367" s="29"/>
      <c r="G367" s="25"/>
      <c r="H367" s="25"/>
      <c r="I367" s="27"/>
      <c r="J367" s="3"/>
    </row>
    <row r="368" spans="1:10" ht="17.25" customHeight="1" x14ac:dyDescent="0.25">
      <c r="A368" s="98"/>
      <c r="B368" s="25"/>
      <c r="C368" s="26"/>
      <c r="D368" s="26"/>
      <c r="E368" s="26"/>
      <c r="F368" s="29"/>
      <c r="G368" s="25"/>
      <c r="H368" s="25"/>
      <c r="I368" s="27"/>
      <c r="J368" s="3"/>
    </row>
    <row r="369" spans="1:10" ht="17.25" customHeight="1" x14ac:dyDescent="0.25">
      <c r="A369" s="98"/>
      <c r="B369" s="25"/>
      <c r="C369" s="26"/>
      <c r="D369" s="26"/>
      <c r="E369" s="26"/>
      <c r="F369" s="29"/>
      <c r="G369" s="25"/>
      <c r="H369" s="25"/>
      <c r="I369" s="27"/>
      <c r="J369" s="3"/>
    </row>
    <row r="370" spans="1:10" ht="17.25" customHeight="1" x14ac:dyDescent="0.25">
      <c r="A370" s="98"/>
      <c r="B370" s="25"/>
      <c r="C370" s="26"/>
      <c r="D370" s="26"/>
      <c r="E370" s="26"/>
      <c r="F370" s="29"/>
      <c r="G370" s="25"/>
      <c r="H370" s="25"/>
      <c r="I370" s="27"/>
      <c r="J370" s="3"/>
    </row>
    <row r="371" spans="1:10" ht="17.25" customHeight="1" x14ac:dyDescent="0.25">
      <c r="A371" s="98"/>
      <c r="B371" s="25"/>
      <c r="C371" s="26"/>
      <c r="D371" s="26"/>
      <c r="E371" s="26"/>
      <c r="F371" s="29"/>
      <c r="G371" s="25"/>
      <c r="H371" s="25"/>
      <c r="I371" s="27"/>
      <c r="J371" s="3"/>
    </row>
    <row r="372" spans="1:10" ht="17.25" customHeight="1" x14ac:dyDescent="0.25">
      <c r="A372" s="98"/>
      <c r="B372" s="25"/>
      <c r="C372" s="26"/>
      <c r="D372" s="26"/>
      <c r="E372" s="26"/>
      <c r="F372" s="29"/>
      <c r="G372" s="25"/>
      <c r="H372" s="25"/>
      <c r="I372" s="27"/>
      <c r="J372" s="3"/>
    </row>
    <row r="373" spans="1:10" ht="17.25" customHeight="1" x14ac:dyDescent="0.25">
      <c r="A373" s="98"/>
      <c r="B373" s="25"/>
      <c r="C373" s="26"/>
      <c r="D373" s="26"/>
      <c r="E373" s="26"/>
      <c r="F373" s="29"/>
      <c r="G373" s="25"/>
      <c r="H373" s="25"/>
      <c r="I373" s="27"/>
      <c r="J373" s="3"/>
    </row>
    <row r="374" spans="1:10" ht="17.25" customHeight="1" x14ac:dyDescent="0.25">
      <c r="A374" s="98"/>
      <c r="B374" s="25"/>
      <c r="C374" s="26"/>
      <c r="D374" s="26"/>
      <c r="E374" s="26"/>
      <c r="F374" s="29"/>
      <c r="G374" s="25"/>
      <c r="H374" s="25"/>
      <c r="I374" s="27"/>
      <c r="J374" s="3"/>
    </row>
    <row r="375" spans="1:10" ht="17.25" customHeight="1" x14ac:dyDescent="0.25">
      <c r="A375" s="98"/>
      <c r="B375" s="25"/>
      <c r="C375" s="26"/>
      <c r="D375" s="26"/>
      <c r="E375" s="26"/>
      <c r="F375" s="29"/>
      <c r="G375" s="25"/>
      <c r="H375" s="25"/>
      <c r="I375" s="27"/>
      <c r="J375" s="3"/>
    </row>
    <row r="376" spans="1:10" ht="17.25" customHeight="1" x14ac:dyDescent="0.25">
      <c r="A376" s="98"/>
      <c r="B376" s="25"/>
      <c r="C376" s="26"/>
      <c r="D376" s="26"/>
      <c r="E376" s="26"/>
      <c r="F376" s="29"/>
      <c r="G376" s="25"/>
      <c r="H376" s="25"/>
      <c r="I376" s="27"/>
      <c r="J376" s="3"/>
    </row>
    <row r="377" spans="1:10" ht="17.25" customHeight="1" x14ac:dyDescent="0.25">
      <c r="A377" s="98"/>
      <c r="B377" s="25"/>
      <c r="C377" s="26"/>
      <c r="D377" s="26"/>
      <c r="E377" s="26"/>
      <c r="F377" s="29"/>
      <c r="G377" s="25"/>
      <c r="H377" s="25"/>
      <c r="I377" s="27"/>
      <c r="J377" s="3"/>
    </row>
    <row r="378" spans="1:10" ht="17.25" customHeight="1" x14ac:dyDescent="0.25">
      <c r="A378" s="98"/>
      <c r="B378" s="25"/>
      <c r="C378" s="26"/>
      <c r="D378" s="26"/>
      <c r="E378" s="26"/>
      <c r="F378" s="29"/>
      <c r="G378" s="25"/>
      <c r="H378" s="25"/>
      <c r="I378" s="27"/>
      <c r="J378" s="3"/>
    </row>
    <row r="379" spans="1:10" ht="17.25" customHeight="1" x14ac:dyDescent="0.25">
      <c r="A379" s="98"/>
      <c r="B379" s="25"/>
      <c r="C379" s="26"/>
      <c r="D379" s="26"/>
      <c r="E379" s="26"/>
      <c r="F379" s="29"/>
      <c r="G379" s="25"/>
      <c r="H379" s="25"/>
      <c r="I379" s="27"/>
      <c r="J379" s="3"/>
    </row>
    <row r="380" spans="1:10" ht="17.25" customHeight="1" x14ac:dyDescent="0.25">
      <c r="A380" s="98"/>
      <c r="B380" s="25"/>
      <c r="C380" s="26"/>
      <c r="D380" s="26"/>
      <c r="E380" s="26"/>
      <c r="F380" s="29"/>
      <c r="G380" s="25"/>
      <c r="H380" s="25"/>
      <c r="I380" s="27"/>
      <c r="J380" s="3"/>
    </row>
    <row r="381" spans="1:10" ht="17.25" customHeight="1" x14ac:dyDescent="0.25">
      <c r="A381" s="98"/>
      <c r="B381" s="25"/>
      <c r="C381" s="26"/>
      <c r="D381" s="26"/>
      <c r="E381" s="26"/>
      <c r="F381" s="29"/>
      <c r="G381" s="25"/>
      <c r="H381" s="25"/>
      <c r="I381" s="27"/>
      <c r="J381" s="3"/>
    </row>
    <row r="382" spans="1:10" ht="17.25" customHeight="1" x14ac:dyDescent="0.25">
      <c r="A382" s="98"/>
      <c r="B382" s="25"/>
      <c r="C382" s="26"/>
      <c r="D382" s="26"/>
      <c r="E382" s="26"/>
      <c r="F382" s="29"/>
      <c r="G382" s="25"/>
      <c r="H382" s="25"/>
      <c r="I382" s="27"/>
      <c r="J382" s="3"/>
    </row>
    <row r="383" spans="1:10" ht="17.25" customHeight="1" x14ac:dyDescent="0.25">
      <c r="A383" s="98"/>
      <c r="B383" s="25"/>
      <c r="C383" s="26"/>
      <c r="D383" s="26"/>
      <c r="E383" s="26"/>
      <c r="F383" s="29"/>
      <c r="G383" s="25"/>
      <c r="H383" s="25"/>
      <c r="I383" s="27"/>
      <c r="J383" s="3"/>
    </row>
    <row r="384" spans="1:10" ht="17.25" customHeight="1" x14ac:dyDescent="0.25">
      <c r="A384" s="98"/>
      <c r="B384" s="25"/>
      <c r="C384" s="26"/>
      <c r="D384" s="26"/>
      <c r="E384" s="26"/>
      <c r="F384" s="29"/>
      <c r="G384" s="25"/>
      <c r="H384" s="25"/>
      <c r="I384" s="27"/>
      <c r="J384" s="3"/>
    </row>
    <row r="385" spans="1:10" ht="17.25" customHeight="1" x14ac:dyDescent="0.25">
      <c r="A385" s="98"/>
      <c r="B385" s="25"/>
      <c r="C385" s="26"/>
      <c r="D385" s="26"/>
      <c r="E385" s="26"/>
      <c r="F385" s="29"/>
      <c r="G385" s="25"/>
      <c r="H385" s="25"/>
      <c r="I385" s="27"/>
      <c r="J385" s="3"/>
    </row>
    <row r="386" spans="1:10" ht="17.25" customHeight="1" x14ac:dyDescent="0.25">
      <c r="A386" s="98"/>
      <c r="B386" s="25"/>
      <c r="C386" s="26"/>
      <c r="D386" s="26"/>
      <c r="E386" s="26"/>
      <c r="F386" s="29"/>
      <c r="G386" s="25"/>
      <c r="H386" s="25"/>
      <c r="I386" s="27"/>
      <c r="J386" s="3"/>
    </row>
    <row r="387" spans="1:10" ht="17.25" customHeight="1" x14ac:dyDescent="0.25">
      <c r="A387" s="98"/>
      <c r="B387" s="25"/>
      <c r="C387" s="26"/>
      <c r="D387" s="26"/>
      <c r="E387" s="26"/>
      <c r="F387" s="29"/>
      <c r="G387" s="25"/>
      <c r="H387" s="25"/>
      <c r="I387" s="27"/>
      <c r="J387" s="3"/>
    </row>
    <row r="388" spans="1:10" ht="17.25" customHeight="1" x14ac:dyDescent="0.25">
      <c r="A388" s="98"/>
      <c r="B388" s="25"/>
      <c r="C388" s="26"/>
      <c r="D388" s="26"/>
      <c r="E388" s="26"/>
      <c r="F388" s="29"/>
      <c r="G388" s="25"/>
      <c r="H388" s="25"/>
      <c r="I388" s="27"/>
      <c r="J388" s="3"/>
    </row>
    <row r="389" spans="1:10" ht="17.25" customHeight="1" x14ac:dyDescent="0.25">
      <c r="A389" s="98"/>
      <c r="B389" s="25"/>
      <c r="C389" s="26"/>
      <c r="D389" s="26"/>
      <c r="E389" s="26"/>
      <c r="F389" s="29"/>
      <c r="G389" s="25"/>
      <c r="H389" s="25"/>
      <c r="I389" s="27"/>
      <c r="J389" s="3"/>
    </row>
    <row r="390" spans="1:10" ht="17.25" customHeight="1" x14ac:dyDescent="0.25">
      <c r="A390" s="98"/>
      <c r="B390" s="25"/>
      <c r="C390" s="26"/>
      <c r="D390" s="26"/>
      <c r="E390" s="26"/>
      <c r="F390" s="29"/>
      <c r="G390" s="25"/>
      <c r="H390" s="25"/>
      <c r="I390" s="27"/>
      <c r="J390" s="3"/>
    </row>
    <row r="391" spans="1:10" ht="17.25" customHeight="1" x14ac:dyDescent="0.25">
      <c r="A391" s="98"/>
      <c r="B391" s="25"/>
      <c r="C391" s="26"/>
      <c r="D391" s="26"/>
      <c r="E391" s="26"/>
      <c r="F391" s="29"/>
      <c r="G391" s="25"/>
      <c r="H391" s="25"/>
      <c r="I391" s="27"/>
      <c r="J391" s="3"/>
    </row>
    <row r="392" spans="1:10" ht="17.25" customHeight="1" x14ac:dyDescent="0.25">
      <c r="A392" s="98"/>
      <c r="B392" s="25"/>
      <c r="C392" s="26"/>
      <c r="D392" s="26"/>
      <c r="E392" s="26"/>
      <c r="F392" s="29"/>
      <c r="G392" s="25"/>
      <c r="H392" s="25"/>
      <c r="I392" s="27"/>
      <c r="J392" s="3"/>
    </row>
    <row r="393" spans="1:10" ht="17.25" customHeight="1" x14ac:dyDescent="0.25">
      <c r="A393" s="98"/>
      <c r="B393" s="25"/>
      <c r="C393" s="26"/>
      <c r="D393" s="26"/>
      <c r="E393" s="26"/>
      <c r="F393" s="29"/>
      <c r="G393" s="25"/>
      <c r="H393" s="25"/>
      <c r="I393" s="27"/>
      <c r="J393" s="3"/>
    </row>
    <row r="394" spans="1:10" ht="17.25" customHeight="1" x14ac:dyDescent="0.25">
      <c r="A394" s="98"/>
      <c r="B394" s="25"/>
      <c r="C394" s="26"/>
      <c r="D394" s="26"/>
      <c r="E394" s="26"/>
      <c r="F394" s="29"/>
      <c r="G394" s="25"/>
      <c r="H394" s="25"/>
      <c r="I394" s="27"/>
      <c r="J394" s="3"/>
    </row>
    <row r="395" spans="1:10" ht="17.25" customHeight="1" x14ac:dyDescent="0.25">
      <c r="A395" s="98"/>
      <c r="B395" s="25"/>
      <c r="C395" s="26"/>
      <c r="D395" s="26"/>
      <c r="E395" s="26"/>
      <c r="F395" s="29"/>
      <c r="G395" s="25"/>
      <c r="H395" s="25"/>
      <c r="I395" s="27"/>
      <c r="J395" s="3"/>
    </row>
    <row r="396" spans="1:10" ht="17.25" customHeight="1" x14ac:dyDescent="0.25">
      <c r="A396" s="98"/>
      <c r="B396" s="25"/>
      <c r="C396" s="26"/>
      <c r="D396" s="26"/>
      <c r="E396" s="26"/>
      <c r="F396" s="29"/>
      <c r="G396" s="25"/>
      <c r="H396" s="25"/>
      <c r="I396" s="27"/>
      <c r="J396" s="3"/>
    </row>
    <row r="397" spans="1:10" ht="17.25" customHeight="1" x14ac:dyDescent="0.25">
      <c r="A397" s="98"/>
      <c r="B397" s="25"/>
      <c r="C397" s="26"/>
      <c r="D397" s="26"/>
      <c r="E397" s="26"/>
      <c r="F397" s="29"/>
      <c r="G397" s="25"/>
      <c r="H397" s="25"/>
      <c r="I397" s="27"/>
      <c r="J397" s="3"/>
    </row>
    <row r="1048576" spans="9:9" ht="18" x14ac:dyDescent="0.25">
      <c r="I1048576" s="4"/>
    </row>
  </sheetData>
  <dataConsolidate/>
  <phoneticPr fontId="0" type="noConversion"/>
  <pageMargins left="0.23622047244094491" right="0.23622047244094491" top="0.39370078740157483" bottom="0.39370078740157483" header="0.31496062992125984" footer="0.31496062992125984"/>
  <pageSetup paperSize="9" scale="87" fitToHeight="0" orientation="portrait" r:id="rId1"/>
  <headerFooter alignWithMargins="0">
    <oddHeader>&amp;C&amp;G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46EC0-2205-4B1A-BCC6-146DB7510140}">
  <dimension ref="A1:N111"/>
  <sheetViews>
    <sheetView zoomScale="96" zoomScaleNormal="96" workbookViewId="0">
      <pane xSplit="14" ySplit="11" topLeftCell="O12" activePane="bottomRight" state="frozen"/>
      <selection pane="topRight" activeCell="P1" sqref="P1"/>
      <selection pane="bottomLeft" activeCell="A14" sqref="A14"/>
      <selection pane="bottomRight" activeCell="A12" sqref="A12"/>
    </sheetView>
  </sheetViews>
  <sheetFormatPr defaultRowHeight="12.75" x14ac:dyDescent="0.2"/>
  <cols>
    <col min="1" max="1" width="10.28515625" style="31" customWidth="1"/>
    <col min="2" max="2" width="5.140625" style="31" customWidth="1"/>
    <col min="3" max="3" width="8.28515625" style="31" customWidth="1"/>
    <col min="4" max="4" width="8.42578125" style="31" customWidth="1"/>
    <col min="5" max="5" width="8" style="31" customWidth="1"/>
    <col min="6" max="6" width="7" style="31" customWidth="1"/>
    <col min="7" max="8" width="7.28515625" style="31" customWidth="1"/>
    <col min="9" max="9" width="7.7109375" style="31" customWidth="1"/>
    <col min="10" max="10" width="9.5703125" style="31" customWidth="1"/>
    <col min="11" max="12" width="7.28515625" style="31" customWidth="1"/>
    <col min="13" max="14" width="20.7109375" style="31" customWidth="1"/>
    <col min="15" max="16384" width="9.140625" style="31"/>
  </cols>
  <sheetData>
    <row r="1" spans="1:14" ht="17.25" customHeight="1" x14ac:dyDescent="0.2">
      <c r="A1" s="30"/>
      <c r="B1" s="30"/>
      <c r="C1" s="30"/>
      <c r="D1" s="30"/>
      <c r="E1" s="30"/>
      <c r="F1" s="30"/>
      <c r="G1" s="30"/>
      <c r="H1" s="30"/>
      <c r="M1" s="32" t="s">
        <v>16</v>
      </c>
      <c r="N1" s="33" t="s">
        <v>47</v>
      </c>
    </row>
    <row r="2" spans="1:14" ht="17.25" customHeight="1" x14ac:dyDescent="0.2">
      <c r="A2" s="30"/>
      <c r="B2" s="30"/>
      <c r="C2" s="30"/>
      <c r="D2" s="30"/>
      <c r="E2" s="30"/>
      <c r="F2" s="30"/>
      <c r="G2" s="30"/>
      <c r="H2" s="30"/>
      <c r="M2" s="6" t="s">
        <v>38</v>
      </c>
      <c r="N2" s="74" t="str">
        <f>'The Costumer''s Details'!$B3</f>
        <v>(company name)</v>
      </c>
    </row>
    <row r="3" spans="1:14" ht="17.25" customHeight="1" x14ac:dyDescent="0.2">
      <c r="A3" s="30"/>
      <c r="B3" s="30"/>
      <c r="C3" s="30"/>
      <c r="D3" s="30"/>
      <c r="E3" s="30"/>
      <c r="F3" s="30"/>
      <c r="G3" s="30"/>
      <c r="H3" s="30"/>
      <c r="M3" s="6" t="s">
        <v>39</v>
      </c>
      <c r="N3" s="74" t="str">
        <f>'The Costumer''s Details'!$B7</f>
        <v>(project name)</v>
      </c>
    </row>
    <row r="4" spans="1:14" ht="17.25" customHeight="1" x14ac:dyDescent="0.2">
      <c r="A4" s="30"/>
      <c r="B4" s="34"/>
      <c r="C4" s="30"/>
      <c r="D4" s="34"/>
      <c r="E4" s="34"/>
      <c r="F4" s="34"/>
      <c r="G4" s="30"/>
      <c r="H4" s="34"/>
      <c r="M4" s="6" t="s">
        <v>40</v>
      </c>
      <c r="N4" s="75" t="s">
        <v>72</v>
      </c>
    </row>
    <row r="5" spans="1:14" ht="17.25" customHeight="1" x14ac:dyDescent="0.2">
      <c r="A5" s="30"/>
      <c r="B5" s="30"/>
      <c r="C5" s="30"/>
      <c r="D5" s="30"/>
      <c r="E5" s="30"/>
      <c r="F5" s="30"/>
      <c r="G5" s="30"/>
      <c r="H5" s="30"/>
      <c r="M5" s="6" t="s">
        <v>41</v>
      </c>
      <c r="N5" s="74" t="str">
        <f>'The Costumer''s Details'!$B15</f>
        <v>FQ Plusz Kft.</v>
      </c>
    </row>
    <row r="6" spans="1:14" ht="17.25" customHeight="1" x14ac:dyDescent="0.2">
      <c r="A6" s="30"/>
      <c r="B6" s="30"/>
      <c r="C6" s="30"/>
      <c r="D6" s="30"/>
      <c r="E6" s="35"/>
      <c r="F6" s="30"/>
      <c r="G6" s="30"/>
      <c r="H6" s="30"/>
      <c r="M6" s="6" t="s">
        <v>42</v>
      </c>
      <c r="N6" s="76" t="str">
        <f>IF('The Costumer''s Details'!$B9="","",'The Costumer''s Details'!$B9)</f>
        <v/>
      </c>
    </row>
    <row r="7" spans="1:14" ht="17.25" customHeight="1" x14ac:dyDescent="0.2">
      <c r="A7" s="30"/>
      <c r="B7" s="30"/>
      <c r="C7" s="30"/>
      <c r="D7" s="30"/>
      <c r="E7" s="35"/>
      <c r="F7" s="30"/>
      <c r="G7" s="30"/>
      <c r="H7" s="30"/>
      <c r="M7" s="6" t="s">
        <v>48</v>
      </c>
      <c r="N7" s="77" t="str">
        <f>'The Costumer''s Details'!$B10</f>
        <v>B class</v>
      </c>
    </row>
    <row r="8" spans="1:14" ht="17.25" customHeight="1" x14ac:dyDescent="0.2">
      <c r="E8" s="36"/>
    </row>
    <row r="9" spans="1:14" ht="17.25" customHeight="1" x14ac:dyDescent="0.2">
      <c r="E9" s="36"/>
    </row>
    <row r="10" spans="1:14" ht="17.25" customHeight="1" x14ac:dyDescent="0.2">
      <c r="B10" s="37"/>
      <c r="E10" s="36"/>
      <c r="H10" s="109" t="s">
        <v>49</v>
      </c>
      <c r="I10" s="109"/>
      <c r="K10" s="109" t="s">
        <v>43</v>
      </c>
      <c r="L10" s="109"/>
    </row>
    <row r="11" spans="1:14" s="41" customFormat="1" ht="25.5" x14ac:dyDescent="0.2">
      <c r="A11" s="99" t="s">
        <v>32</v>
      </c>
      <c r="B11" s="38" t="s">
        <v>44</v>
      </c>
      <c r="C11" s="38" t="s">
        <v>0</v>
      </c>
      <c r="D11" s="38" t="s">
        <v>1</v>
      </c>
      <c r="E11" s="38" t="s">
        <v>5</v>
      </c>
      <c r="F11" s="38" t="s">
        <v>6</v>
      </c>
      <c r="G11" s="38" t="s">
        <v>7</v>
      </c>
      <c r="H11" s="38" t="s">
        <v>8</v>
      </c>
      <c r="I11" s="38" t="s">
        <v>9</v>
      </c>
      <c r="J11" s="38" t="s">
        <v>45</v>
      </c>
      <c r="K11" s="39" t="s">
        <v>3</v>
      </c>
      <c r="L11" s="39" t="s">
        <v>4</v>
      </c>
      <c r="M11" s="40" t="s">
        <v>46</v>
      </c>
      <c r="N11" s="40" t="s">
        <v>46</v>
      </c>
    </row>
    <row r="12" spans="1:14" ht="17.25" customHeight="1" x14ac:dyDescent="0.25">
      <c r="A12" s="100"/>
      <c r="B12" s="42"/>
      <c r="C12" s="43"/>
      <c r="D12" s="43"/>
      <c r="E12" s="43"/>
      <c r="F12" s="42"/>
      <c r="G12" s="42" t="str">
        <f t="shared" ref="G12:G43" si="0">IF(B12="","",IF(F12=90,100,0))</f>
        <v/>
      </c>
      <c r="H12" s="85" t="str">
        <f t="shared" ref="H12:H43" si="1">IF(B12="","",IF(G12=100,50,IF(F12=90,100,62)))</f>
        <v/>
      </c>
      <c r="I12" s="85" t="str">
        <f>H12</f>
        <v/>
      </c>
      <c r="J12" s="84" t="str">
        <f>IF(B12="","",IF($N$7="Steel",2,IF($N$7="Fireprotect",VLOOKUP(MAX(C12:E12),'The Costumer''s Details'!$AD$15:$AF$18,3),VLOOKUP(MAX(C12:E12),'The Costumer''s Details'!$AD$10:$AF$13,3))))</f>
        <v/>
      </c>
      <c r="K12" s="68" t="str">
        <f t="shared" ref="K12:K43" si="2">IF(B12="","",IF(OR($N$7="Fireprotect",$N$7="Steel"),30,IF(MAX(C12:D12)&lt;=750,20,IF(MAX(C12:D12)&lt;=2000,30,40))))</f>
        <v/>
      </c>
      <c r="L12" s="85" t="str">
        <f t="shared" ref="L12:L43" si="3">IF(B12="","",IF(OR($N$7="Fireprotect",$N$7="Steel"),30,IF(MAX(D12:E12)&lt;=750,20,IF(MAX(D12:E12)&lt;=2000,30,40))))</f>
        <v/>
      </c>
      <c r="M12" s="44"/>
      <c r="N12" s="45"/>
    </row>
    <row r="13" spans="1:14" ht="17.25" customHeight="1" x14ac:dyDescent="0.25">
      <c r="A13" s="101"/>
      <c r="B13" s="42"/>
      <c r="C13" s="43"/>
      <c r="D13" s="43"/>
      <c r="E13" s="43"/>
      <c r="F13" s="42"/>
      <c r="G13" s="42" t="str">
        <f t="shared" si="0"/>
        <v/>
      </c>
      <c r="H13" s="85" t="str">
        <f t="shared" si="1"/>
        <v/>
      </c>
      <c r="I13" s="85" t="str">
        <f t="shared" ref="I13:I76" si="4">H13</f>
        <v/>
      </c>
      <c r="J13" s="84" t="str">
        <f>IF(B13="","",IF($N$7="Steel",2,IF($N$7="Fireprotect",VLOOKUP(MAX(C13:E13),'The Costumer''s Details'!$AD$15:$AF$18,3),VLOOKUP(MAX(C13:E13),'The Costumer''s Details'!$AD$10:$AF$13,3))))</f>
        <v/>
      </c>
      <c r="K13" s="68" t="str">
        <f t="shared" si="2"/>
        <v/>
      </c>
      <c r="L13" s="85" t="str">
        <f t="shared" si="3"/>
        <v/>
      </c>
      <c r="M13" s="44"/>
      <c r="N13" s="45"/>
    </row>
    <row r="14" spans="1:14" ht="17.25" customHeight="1" x14ac:dyDescent="0.25">
      <c r="A14" s="101"/>
      <c r="B14" s="42"/>
      <c r="C14" s="43"/>
      <c r="D14" s="43"/>
      <c r="E14" s="43"/>
      <c r="F14" s="42"/>
      <c r="G14" s="42" t="str">
        <f t="shared" si="0"/>
        <v/>
      </c>
      <c r="H14" s="85" t="str">
        <f t="shared" si="1"/>
        <v/>
      </c>
      <c r="I14" s="85" t="str">
        <f t="shared" si="4"/>
        <v/>
      </c>
      <c r="J14" s="84" t="str">
        <f>IF(B14="","",IF($N$7="Steel",2,IF($N$7="Fireprotect",VLOOKUP(MAX(C14:E14),'The Costumer''s Details'!$AD$15:$AF$18,3),VLOOKUP(MAX(C14:E14),'The Costumer''s Details'!$AD$10:$AF$13,3))))</f>
        <v/>
      </c>
      <c r="K14" s="68" t="str">
        <f t="shared" si="2"/>
        <v/>
      </c>
      <c r="L14" s="85" t="str">
        <f t="shared" si="3"/>
        <v/>
      </c>
      <c r="M14" s="44"/>
      <c r="N14" s="45"/>
    </row>
    <row r="15" spans="1:14" ht="17.25" customHeight="1" x14ac:dyDescent="0.25">
      <c r="A15" s="101"/>
      <c r="B15" s="42"/>
      <c r="C15" s="43"/>
      <c r="D15" s="43"/>
      <c r="E15" s="43"/>
      <c r="F15" s="42"/>
      <c r="G15" s="42" t="str">
        <f t="shared" si="0"/>
        <v/>
      </c>
      <c r="H15" s="85" t="str">
        <f t="shared" si="1"/>
        <v/>
      </c>
      <c r="I15" s="85" t="str">
        <f t="shared" si="4"/>
        <v/>
      </c>
      <c r="J15" s="84" t="str">
        <f>IF(B15="","",IF($N$7="Steel",2,IF($N$7="Fireprotect",VLOOKUP(MAX(C15:E15),'The Costumer''s Details'!$AD$15:$AF$18,3),VLOOKUP(MAX(C15:E15),'The Costumer''s Details'!$AD$10:$AF$13,3))))</f>
        <v/>
      </c>
      <c r="K15" s="68" t="str">
        <f t="shared" si="2"/>
        <v/>
      </c>
      <c r="L15" s="85" t="str">
        <f t="shared" si="3"/>
        <v/>
      </c>
      <c r="M15" s="44"/>
      <c r="N15" s="45"/>
    </row>
    <row r="16" spans="1:14" ht="17.25" customHeight="1" x14ac:dyDescent="0.25">
      <c r="A16" s="101"/>
      <c r="B16" s="42"/>
      <c r="C16" s="43"/>
      <c r="D16" s="43"/>
      <c r="E16" s="43"/>
      <c r="F16" s="42"/>
      <c r="G16" s="42" t="str">
        <f t="shared" si="0"/>
        <v/>
      </c>
      <c r="H16" s="85" t="str">
        <f t="shared" si="1"/>
        <v/>
      </c>
      <c r="I16" s="85" t="str">
        <f t="shared" si="4"/>
        <v/>
      </c>
      <c r="J16" s="84" t="str">
        <f>IF(B16="","",IF($N$7="Steel",2,IF($N$7="Fireprotect",VLOOKUP(MAX(C16:E16),'The Costumer''s Details'!$AD$15:$AF$18,3),VLOOKUP(MAX(C16:E16),'The Costumer''s Details'!$AD$10:$AF$13,3))))</f>
        <v/>
      </c>
      <c r="K16" s="68" t="str">
        <f t="shared" si="2"/>
        <v/>
      </c>
      <c r="L16" s="85" t="str">
        <f t="shared" si="3"/>
        <v/>
      </c>
      <c r="M16" s="44"/>
      <c r="N16" s="45"/>
    </row>
    <row r="17" spans="1:14" ht="17.25" customHeight="1" x14ac:dyDescent="0.25">
      <c r="A17" s="101"/>
      <c r="B17" s="42"/>
      <c r="C17" s="43"/>
      <c r="D17" s="43"/>
      <c r="E17" s="43"/>
      <c r="F17" s="42"/>
      <c r="G17" s="42" t="str">
        <f t="shared" si="0"/>
        <v/>
      </c>
      <c r="H17" s="85" t="str">
        <f t="shared" si="1"/>
        <v/>
      </c>
      <c r="I17" s="85" t="str">
        <f t="shared" si="4"/>
        <v/>
      </c>
      <c r="J17" s="84" t="str">
        <f>IF(B17="","",IF($N$7="Steel",2,IF($N$7="Fireprotect",VLOOKUP(MAX(C17:E17),'The Costumer''s Details'!$AD$15:$AF$18,3),VLOOKUP(MAX(C17:E17),'The Costumer''s Details'!$AD$10:$AF$13,3))))</f>
        <v/>
      </c>
      <c r="K17" s="68" t="str">
        <f t="shared" si="2"/>
        <v/>
      </c>
      <c r="L17" s="85" t="str">
        <f t="shared" si="3"/>
        <v/>
      </c>
      <c r="M17" s="44"/>
      <c r="N17" s="45"/>
    </row>
    <row r="18" spans="1:14" ht="17.25" customHeight="1" x14ac:dyDescent="0.25">
      <c r="A18" s="101"/>
      <c r="B18" s="42"/>
      <c r="C18" s="43"/>
      <c r="D18" s="43"/>
      <c r="E18" s="43"/>
      <c r="F18" s="42"/>
      <c r="G18" s="42" t="str">
        <f t="shared" si="0"/>
        <v/>
      </c>
      <c r="H18" s="85" t="str">
        <f t="shared" si="1"/>
        <v/>
      </c>
      <c r="I18" s="85" t="str">
        <f t="shared" si="4"/>
        <v/>
      </c>
      <c r="J18" s="84" t="str">
        <f>IF(B18="","",IF($N$7="Steel",2,IF($N$7="Fireprotect",VLOOKUP(MAX(C18:E18),'The Costumer''s Details'!$AD$15:$AF$18,3),VLOOKUP(MAX(C18:E18),'The Costumer''s Details'!$AD$10:$AF$13,3))))</f>
        <v/>
      </c>
      <c r="K18" s="68" t="str">
        <f t="shared" si="2"/>
        <v/>
      </c>
      <c r="L18" s="85" t="str">
        <f t="shared" si="3"/>
        <v/>
      </c>
      <c r="M18" s="44"/>
      <c r="N18" s="45"/>
    </row>
    <row r="19" spans="1:14" ht="17.25" customHeight="1" x14ac:dyDescent="0.25">
      <c r="A19" s="101"/>
      <c r="B19" s="42"/>
      <c r="C19" s="43"/>
      <c r="D19" s="43"/>
      <c r="E19" s="43"/>
      <c r="F19" s="42"/>
      <c r="G19" s="42" t="str">
        <f t="shared" si="0"/>
        <v/>
      </c>
      <c r="H19" s="85" t="str">
        <f t="shared" si="1"/>
        <v/>
      </c>
      <c r="I19" s="85" t="str">
        <f t="shared" si="4"/>
        <v/>
      </c>
      <c r="J19" s="84" t="str">
        <f>IF(B19="","",IF($N$7="Steel",2,IF($N$7="Fireprotect",VLOOKUP(MAX(C19:E19),'The Costumer''s Details'!$AD$15:$AF$18,3),VLOOKUP(MAX(C19:E19),'The Costumer''s Details'!$AD$10:$AF$13,3))))</f>
        <v/>
      </c>
      <c r="K19" s="68" t="str">
        <f t="shared" si="2"/>
        <v/>
      </c>
      <c r="L19" s="85" t="str">
        <f t="shared" si="3"/>
        <v/>
      </c>
      <c r="M19" s="44"/>
      <c r="N19" s="45"/>
    </row>
    <row r="20" spans="1:14" ht="17.25" customHeight="1" x14ac:dyDescent="0.25">
      <c r="A20" s="101"/>
      <c r="B20" s="42"/>
      <c r="C20" s="43"/>
      <c r="D20" s="43"/>
      <c r="E20" s="43"/>
      <c r="F20" s="42"/>
      <c r="G20" s="42" t="str">
        <f t="shared" si="0"/>
        <v/>
      </c>
      <c r="H20" s="85" t="str">
        <f t="shared" si="1"/>
        <v/>
      </c>
      <c r="I20" s="85" t="str">
        <f t="shared" si="4"/>
        <v/>
      </c>
      <c r="J20" s="84" t="str">
        <f>IF(B20="","",IF($N$7="Steel",2,IF($N$7="Fireprotect",VLOOKUP(MAX(C20:E20),'The Costumer''s Details'!$AD$15:$AF$18,3),VLOOKUP(MAX(C20:E20),'The Costumer''s Details'!$AD$10:$AF$13,3))))</f>
        <v/>
      </c>
      <c r="K20" s="68" t="str">
        <f t="shared" si="2"/>
        <v/>
      </c>
      <c r="L20" s="85" t="str">
        <f t="shared" si="3"/>
        <v/>
      </c>
      <c r="M20" s="44"/>
      <c r="N20" s="45"/>
    </row>
    <row r="21" spans="1:14" ht="17.25" customHeight="1" x14ac:dyDescent="0.25">
      <c r="A21" s="101"/>
      <c r="B21" s="42"/>
      <c r="C21" s="43"/>
      <c r="D21" s="43"/>
      <c r="E21" s="43"/>
      <c r="F21" s="42"/>
      <c r="G21" s="42" t="str">
        <f t="shared" si="0"/>
        <v/>
      </c>
      <c r="H21" s="85" t="str">
        <f t="shared" si="1"/>
        <v/>
      </c>
      <c r="I21" s="85" t="str">
        <f t="shared" si="4"/>
        <v/>
      </c>
      <c r="J21" s="84" t="str">
        <f>IF(B21="","",IF($N$7="Steel",2,IF($N$7="Fireprotect",VLOOKUP(MAX(C21:E21),'The Costumer''s Details'!$AD$15:$AF$18,3),VLOOKUP(MAX(C21:E21),'The Costumer''s Details'!$AD$10:$AF$13,3))))</f>
        <v/>
      </c>
      <c r="K21" s="68" t="str">
        <f t="shared" si="2"/>
        <v/>
      </c>
      <c r="L21" s="85" t="str">
        <f t="shared" si="3"/>
        <v/>
      </c>
      <c r="M21" s="44"/>
      <c r="N21" s="45"/>
    </row>
    <row r="22" spans="1:14" ht="17.25" customHeight="1" x14ac:dyDescent="0.25">
      <c r="A22" s="101"/>
      <c r="B22" s="42"/>
      <c r="C22" s="43"/>
      <c r="D22" s="43"/>
      <c r="E22" s="43"/>
      <c r="F22" s="42"/>
      <c r="G22" s="42" t="str">
        <f t="shared" si="0"/>
        <v/>
      </c>
      <c r="H22" s="85" t="str">
        <f t="shared" si="1"/>
        <v/>
      </c>
      <c r="I22" s="85" t="str">
        <f t="shared" si="4"/>
        <v/>
      </c>
      <c r="J22" s="84" t="str">
        <f>IF(B22="","",IF($N$7="Steel",2,IF($N$7="Fireprotect",VLOOKUP(MAX(C22:E22),'The Costumer''s Details'!$AD$15:$AF$18,3),VLOOKUP(MAX(C22:E22),'The Costumer''s Details'!$AD$10:$AF$13,3))))</f>
        <v/>
      </c>
      <c r="K22" s="68" t="str">
        <f t="shared" si="2"/>
        <v/>
      </c>
      <c r="L22" s="85" t="str">
        <f t="shared" si="3"/>
        <v/>
      </c>
      <c r="M22" s="44"/>
      <c r="N22" s="45"/>
    </row>
    <row r="23" spans="1:14" ht="17.25" customHeight="1" x14ac:dyDescent="0.25">
      <c r="A23" s="101"/>
      <c r="B23" s="42"/>
      <c r="C23" s="43"/>
      <c r="D23" s="43"/>
      <c r="E23" s="43"/>
      <c r="F23" s="42"/>
      <c r="G23" s="42" t="str">
        <f t="shared" si="0"/>
        <v/>
      </c>
      <c r="H23" s="85" t="str">
        <f t="shared" si="1"/>
        <v/>
      </c>
      <c r="I23" s="85" t="str">
        <f t="shared" si="4"/>
        <v/>
      </c>
      <c r="J23" s="84" t="str">
        <f>IF(B23="","",IF($N$7="Steel",2,IF($N$7="Fireprotect",VLOOKUP(MAX(C23:E23),'The Costumer''s Details'!$AD$15:$AF$18,3),VLOOKUP(MAX(C23:E23),'The Costumer''s Details'!$AD$10:$AF$13,3))))</f>
        <v/>
      </c>
      <c r="K23" s="68" t="str">
        <f t="shared" si="2"/>
        <v/>
      </c>
      <c r="L23" s="85" t="str">
        <f t="shared" si="3"/>
        <v/>
      </c>
      <c r="M23" s="44"/>
      <c r="N23" s="45"/>
    </row>
    <row r="24" spans="1:14" ht="17.25" customHeight="1" x14ac:dyDescent="0.25">
      <c r="A24" s="101"/>
      <c r="B24" s="42"/>
      <c r="C24" s="43"/>
      <c r="D24" s="43"/>
      <c r="E24" s="43"/>
      <c r="F24" s="42"/>
      <c r="G24" s="42" t="str">
        <f t="shared" si="0"/>
        <v/>
      </c>
      <c r="H24" s="85" t="str">
        <f t="shared" si="1"/>
        <v/>
      </c>
      <c r="I24" s="85" t="str">
        <f t="shared" si="4"/>
        <v/>
      </c>
      <c r="J24" s="84" t="str">
        <f>IF(B24="","",IF($N$7="Steel",2,IF($N$7="Fireprotect",VLOOKUP(MAX(C24:E24),'The Costumer''s Details'!$AD$15:$AF$18,3),VLOOKUP(MAX(C24:E24),'The Costumer''s Details'!$AD$10:$AF$13,3))))</f>
        <v/>
      </c>
      <c r="K24" s="68" t="str">
        <f t="shared" si="2"/>
        <v/>
      </c>
      <c r="L24" s="85" t="str">
        <f t="shared" si="3"/>
        <v/>
      </c>
      <c r="M24" s="44"/>
      <c r="N24" s="45"/>
    </row>
    <row r="25" spans="1:14" ht="17.25" customHeight="1" x14ac:dyDescent="0.25">
      <c r="A25" s="101"/>
      <c r="B25" s="42"/>
      <c r="C25" s="43"/>
      <c r="D25" s="43"/>
      <c r="E25" s="43"/>
      <c r="F25" s="42"/>
      <c r="G25" s="42" t="str">
        <f t="shared" si="0"/>
        <v/>
      </c>
      <c r="H25" s="85" t="str">
        <f t="shared" si="1"/>
        <v/>
      </c>
      <c r="I25" s="85" t="str">
        <f t="shared" si="4"/>
        <v/>
      </c>
      <c r="J25" s="84" t="str">
        <f>IF(B25="","",IF($N$7="Steel",2,IF($N$7="Fireprotect",VLOOKUP(MAX(C25:E25),'The Costumer''s Details'!$AD$15:$AF$18,3),VLOOKUP(MAX(C25:E25),'The Costumer''s Details'!$AD$10:$AF$13,3))))</f>
        <v/>
      </c>
      <c r="K25" s="68" t="str">
        <f t="shared" si="2"/>
        <v/>
      </c>
      <c r="L25" s="85" t="str">
        <f t="shared" si="3"/>
        <v/>
      </c>
      <c r="M25" s="44"/>
      <c r="N25" s="45"/>
    </row>
    <row r="26" spans="1:14" ht="17.25" customHeight="1" x14ac:dyDescent="0.25">
      <c r="A26" s="101"/>
      <c r="B26" s="42"/>
      <c r="C26" s="43"/>
      <c r="D26" s="43"/>
      <c r="E26" s="43"/>
      <c r="F26" s="42"/>
      <c r="G26" s="42" t="str">
        <f t="shared" si="0"/>
        <v/>
      </c>
      <c r="H26" s="85" t="str">
        <f t="shared" si="1"/>
        <v/>
      </c>
      <c r="I26" s="85" t="str">
        <f t="shared" si="4"/>
        <v/>
      </c>
      <c r="J26" s="84" t="str">
        <f>IF(B26="","",IF($N$7="Steel",2,IF($N$7="Fireprotect",VLOOKUP(MAX(C26:E26),'The Costumer''s Details'!$AD$15:$AF$18,3),VLOOKUP(MAX(C26:E26),'The Costumer''s Details'!$AD$10:$AF$13,3))))</f>
        <v/>
      </c>
      <c r="K26" s="68" t="str">
        <f t="shared" si="2"/>
        <v/>
      </c>
      <c r="L26" s="85" t="str">
        <f t="shared" si="3"/>
        <v/>
      </c>
      <c r="M26" s="44"/>
      <c r="N26" s="45"/>
    </row>
    <row r="27" spans="1:14" ht="17.25" customHeight="1" x14ac:dyDescent="0.25">
      <c r="A27" s="101"/>
      <c r="B27" s="42"/>
      <c r="C27" s="43"/>
      <c r="D27" s="43"/>
      <c r="E27" s="43"/>
      <c r="F27" s="42"/>
      <c r="G27" s="42" t="str">
        <f t="shared" si="0"/>
        <v/>
      </c>
      <c r="H27" s="85" t="str">
        <f t="shared" si="1"/>
        <v/>
      </c>
      <c r="I27" s="85" t="str">
        <f t="shared" si="4"/>
        <v/>
      </c>
      <c r="J27" s="84" t="str">
        <f>IF(B27="","",IF($N$7="Steel",2,IF($N$7="Fireprotect",VLOOKUP(MAX(C27:E27),'The Costumer''s Details'!$AD$15:$AF$18,3),VLOOKUP(MAX(C27:E27),'The Costumer''s Details'!$AD$10:$AF$13,3))))</f>
        <v/>
      </c>
      <c r="K27" s="68" t="str">
        <f t="shared" si="2"/>
        <v/>
      </c>
      <c r="L27" s="85" t="str">
        <f t="shared" si="3"/>
        <v/>
      </c>
      <c r="M27" s="44"/>
      <c r="N27" s="45"/>
    </row>
    <row r="28" spans="1:14" ht="17.25" customHeight="1" x14ac:dyDescent="0.25">
      <c r="A28" s="101"/>
      <c r="B28" s="42"/>
      <c r="C28" s="43"/>
      <c r="D28" s="43"/>
      <c r="E28" s="43"/>
      <c r="F28" s="42"/>
      <c r="G28" s="42" t="str">
        <f t="shared" si="0"/>
        <v/>
      </c>
      <c r="H28" s="85" t="str">
        <f t="shared" si="1"/>
        <v/>
      </c>
      <c r="I28" s="85" t="str">
        <f t="shared" si="4"/>
        <v/>
      </c>
      <c r="J28" s="84" t="str">
        <f>IF(B28="","",IF($N$7="Steel",2,IF($N$7="Fireprotect",VLOOKUP(MAX(C28:E28),'The Costumer''s Details'!$AD$15:$AF$18,3),VLOOKUP(MAX(C28:E28),'The Costumer''s Details'!$AD$10:$AF$13,3))))</f>
        <v/>
      </c>
      <c r="K28" s="68" t="str">
        <f t="shared" si="2"/>
        <v/>
      </c>
      <c r="L28" s="85" t="str">
        <f t="shared" si="3"/>
        <v/>
      </c>
      <c r="M28" s="44"/>
      <c r="N28" s="45"/>
    </row>
    <row r="29" spans="1:14" ht="17.25" customHeight="1" x14ac:dyDescent="0.25">
      <c r="A29" s="101"/>
      <c r="B29" s="42"/>
      <c r="C29" s="43"/>
      <c r="D29" s="43"/>
      <c r="E29" s="43"/>
      <c r="F29" s="42"/>
      <c r="G29" s="42" t="str">
        <f t="shared" si="0"/>
        <v/>
      </c>
      <c r="H29" s="85" t="str">
        <f t="shared" si="1"/>
        <v/>
      </c>
      <c r="I29" s="85" t="str">
        <f t="shared" si="4"/>
        <v/>
      </c>
      <c r="J29" s="84" t="str">
        <f>IF(B29="","",IF($N$7="Steel",2,IF($N$7="Fireprotect",VLOOKUP(MAX(C29:E29),'The Costumer''s Details'!$AD$15:$AF$18,3),VLOOKUP(MAX(C29:E29),'The Costumer''s Details'!$AD$10:$AF$13,3))))</f>
        <v/>
      </c>
      <c r="K29" s="68" t="str">
        <f t="shared" si="2"/>
        <v/>
      </c>
      <c r="L29" s="85" t="str">
        <f t="shared" si="3"/>
        <v/>
      </c>
      <c r="M29" s="44"/>
      <c r="N29" s="45"/>
    </row>
    <row r="30" spans="1:14" ht="17.25" customHeight="1" x14ac:dyDescent="0.25">
      <c r="A30" s="101"/>
      <c r="B30" s="42"/>
      <c r="C30" s="43"/>
      <c r="D30" s="43"/>
      <c r="E30" s="43"/>
      <c r="F30" s="42"/>
      <c r="G30" s="42" t="str">
        <f t="shared" si="0"/>
        <v/>
      </c>
      <c r="H30" s="85" t="str">
        <f t="shared" si="1"/>
        <v/>
      </c>
      <c r="I30" s="85" t="str">
        <f t="shared" si="4"/>
        <v/>
      </c>
      <c r="J30" s="84" t="str">
        <f>IF(B30="","",IF($N$7="Steel",2,IF($N$7="Fireprotect",VLOOKUP(MAX(C30:E30),'The Costumer''s Details'!$AD$15:$AF$18,3),VLOOKUP(MAX(C30:E30),'The Costumer''s Details'!$AD$10:$AF$13,3))))</f>
        <v/>
      </c>
      <c r="K30" s="68" t="str">
        <f t="shared" si="2"/>
        <v/>
      </c>
      <c r="L30" s="85" t="str">
        <f t="shared" si="3"/>
        <v/>
      </c>
      <c r="M30" s="44"/>
      <c r="N30" s="45"/>
    </row>
    <row r="31" spans="1:14" ht="17.25" customHeight="1" x14ac:dyDescent="0.25">
      <c r="A31" s="101"/>
      <c r="B31" s="42"/>
      <c r="C31" s="43"/>
      <c r="D31" s="43"/>
      <c r="E31" s="43"/>
      <c r="F31" s="42"/>
      <c r="G31" s="42" t="str">
        <f t="shared" si="0"/>
        <v/>
      </c>
      <c r="H31" s="85" t="str">
        <f t="shared" si="1"/>
        <v/>
      </c>
      <c r="I31" s="85" t="str">
        <f t="shared" si="4"/>
        <v/>
      </c>
      <c r="J31" s="84" t="str">
        <f>IF(B31="","",IF($N$7="Steel",2,IF($N$7="Fireprotect",VLOOKUP(MAX(C31:E31),'The Costumer''s Details'!$AD$15:$AF$18,3),VLOOKUP(MAX(C31:E31),'The Costumer''s Details'!$AD$10:$AF$13,3))))</f>
        <v/>
      </c>
      <c r="K31" s="68" t="str">
        <f t="shared" si="2"/>
        <v/>
      </c>
      <c r="L31" s="85" t="str">
        <f t="shared" si="3"/>
        <v/>
      </c>
      <c r="M31" s="44"/>
      <c r="N31" s="45"/>
    </row>
    <row r="32" spans="1:14" ht="17.25" customHeight="1" x14ac:dyDescent="0.25">
      <c r="A32" s="101"/>
      <c r="B32" s="42"/>
      <c r="C32" s="43"/>
      <c r="D32" s="43"/>
      <c r="E32" s="43"/>
      <c r="F32" s="42"/>
      <c r="G32" s="42" t="str">
        <f t="shared" si="0"/>
        <v/>
      </c>
      <c r="H32" s="85" t="str">
        <f t="shared" si="1"/>
        <v/>
      </c>
      <c r="I32" s="85" t="str">
        <f t="shared" si="4"/>
        <v/>
      </c>
      <c r="J32" s="84" t="str">
        <f>IF(B32="","",IF($N$7="Steel",2,IF($N$7="Fireprotect",VLOOKUP(MAX(C32:E32),'The Costumer''s Details'!$AD$15:$AF$18,3),VLOOKUP(MAX(C32:E32),'The Costumer''s Details'!$AD$10:$AF$13,3))))</f>
        <v/>
      </c>
      <c r="K32" s="68" t="str">
        <f t="shared" si="2"/>
        <v/>
      </c>
      <c r="L32" s="85" t="str">
        <f t="shared" si="3"/>
        <v/>
      </c>
      <c r="M32" s="44"/>
      <c r="N32" s="45"/>
    </row>
    <row r="33" spans="1:14" ht="17.25" customHeight="1" x14ac:dyDescent="0.25">
      <c r="A33" s="101"/>
      <c r="B33" s="42"/>
      <c r="C33" s="43"/>
      <c r="D33" s="43"/>
      <c r="E33" s="43"/>
      <c r="F33" s="42"/>
      <c r="G33" s="42" t="str">
        <f t="shared" si="0"/>
        <v/>
      </c>
      <c r="H33" s="85" t="str">
        <f t="shared" si="1"/>
        <v/>
      </c>
      <c r="I33" s="85" t="str">
        <f t="shared" si="4"/>
        <v/>
      </c>
      <c r="J33" s="84" t="str">
        <f>IF(B33="","",IF($N$7="Steel",2,IF($N$7="Fireprotect",VLOOKUP(MAX(C33:E33),'The Costumer''s Details'!$AD$15:$AF$18,3),VLOOKUP(MAX(C33:E33),'The Costumer''s Details'!$AD$10:$AF$13,3))))</f>
        <v/>
      </c>
      <c r="K33" s="68" t="str">
        <f t="shared" si="2"/>
        <v/>
      </c>
      <c r="L33" s="85" t="str">
        <f t="shared" si="3"/>
        <v/>
      </c>
      <c r="M33" s="44"/>
      <c r="N33" s="45"/>
    </row>
    <row r="34" spans="1:14" ht="17.25" customHeight="1" x14ac:dyDescent="0.25">
      <c r="A34" s="101"/>
      <c r="B34" s="42"/>
      <c r="C34" s="43"/>
      <c r="D34" s="43"/>
      <c r="E34" s="43"/>
      <c r="F34" s="42"/>
      <c r="G34" s="42" t="str">
        <f t="shared" si="0"/>
        <v/>
      </c>
      <c r="H34" s="85" t="str">
        <f t="shared" si="1"/>
        <v/>
      </c>
      <c r="I34" s="85" t="str">
        <f t="shared" si="4"/>
        <v/>
      </c>
      <c r="J34" s="84" t="str">
        <f>IF(B34="","",IF($N$7="Steel",2,IF($N$7="Fireprotect",VLOOKUP(MAX(C34:E34),'The Costumer''s Details'!$AD$15:$AF$18,3),VLOOKUP(MAX(C34:E34),'The Costumer''s Details'!$AD$10:$AF$13,3))))</f>
        <v/>
      </c>
      <c r="K34" s="68" t="str">
        <f t="shared" si="2"/>
        <v/>
      </c>
      <c r="L34" s="85" t="str">
        <f t="shared" si="3"/>
        <v/>
      </c>
      <c r="M34" s="44"/>
      <c r="N34" s="45"/>
    </row>
    <row r="35" spans="1:14" ht="17.25" customHeight="1" x14ac:dyDescent="0.25">
      <c r="A35" s="101"/>
      <c r="B35" s="42"/>
      <c r="C35" s="43"/>
      <c r="D35" s="43"/>
      <c r="E35" s="43"/>
      <c r="F35" s="42"/>
      <c r="G35" s="42" t="str">
        <f t="shared" si="0"/>
        <v/>
      </c>
      <c r="H35" s="85" t="str">
        <f t="shared" si="1"/>
        <v/>
      </c>
      <c r="I35" s="85" t="str">
        <f t="shared" si="4"/>
        <v/>
      </c>
      <c r="J35" s="84" t="str">
        <f>IF(B35="","",IF($N$7="Steel",2,IF($N$7="Fireprotect",VLOOKUP(MAX(C35:E35),'The Costumer''s Details'!$AD$15:$AF$18,3),VLOOKUP(MAX(C35:E35),'The Costumer''s Details'!$AD$10:$AF$13,3))))</f>
        <v/>
      </c>
      <c r="K35" s="68" t="str">
        <f t="shared" si="2"/>
        <v/>
      </c>
      <c r="L35" s="85" t="str">
        <f t="shared" si="3"/>
        <v/>
      </c>
      <c r="M35" s="44"/>
      <c r="N35" s="45"/>
    </row>
    <row r="36" spans="1:14" ht="17.25" customHeight="1" x14ac:dyDescent="0.25">
      <c r="A36" s="101"/>
      <c r="B36" s="42"/>
      <c r="C36" s="43"/>
      <c r="D36" s="43"/>
      <c r="E36" s="43"/>
      <c r="F36" s="42"/>
      <c r="G36" s="42" t="str">
        <f t="shared" si="0"/>
        <v/>
      </c>
      <c r="H36" s="85" t="str">
        <f t="shared" si="1"/>
        <v/>
      </c>
      <c r="I36" s="85" t="str">
        <f t="shared" si="4"/>
        <v/>
      </c>
      <c r="J36" s="84" t="str">
        <f>IF(B36="","",IF($N$7="Steel",2,IF($N$7="Fireprotect",VLOOKUP(MAX(C36:E36),'The Costumer''s Details'!$AD$15:$AF$18,3),VLOOKUP(MAX(C36:E36),'The Costumer''s Details'!$AD$10:$AF$13,3))))</f>
        <v/>
      </c>
      <c r="K36" s="68" t="str">
        <f t="shared" si="2"/>
        <v/>
      </c>
      <c r="L36" s="85" t="str">
        <f t="shared" si="3"/>
        <v/>
      </c>
      <c r="M36" s="44"/>
      <c r="N36" s="45"/>
    </row>
    <row r="37" spans="1:14" ht="17.25" customHeight="1" x14ac:dyDescent="0.25">
      <c r="A37" s="101"/>
      <c r="B37" s="42"/>
      <c r="C37" s="43"/>
      <c r="D37" s="43"/>
      <c r="E37" s="43"/>
      <c r="F37" s="42"/>
      <c r="G37" s="42" t="str">
        <f t="shared" si="0"/>
        <v/>
      </c>
      <c r="H37" s="85" t="str">
        <f t="shared" si="1"/>
        <v/>
      </c>
      <c r="I37" s="85" t="str">
        <f t="shared" si="4"/>
        <v/>
      </c>
      <c r="J37" s="84" t="str">
        <f>IF(B37="","",IF($N$7="Steel",2,IF($N$7="Fireprotect",VLOOKUP(MAX(C37:E37),'The Costumer''s Details'!$AD$15:$AF$18,3),VLOOKUP(MAX(C37:E37),'The Costumer''s Details'!$AD$10:$AF$13,3))))</f>
        <v/>
      </c>
      <c r="K37" s="68" t="str">
        <f t="shared" si="2"/>
        <v/>
      </c>
      <c r="L37" s="85" t="str">
        <f t="shared" si="3"/>
        <v/>
      </c>
      <c r="M37" s="44"/>
      <c r="N37" s="45"/>
    </row>
    <row r="38" spans="1:14" ht="17.25" customHeight="1" x14ac:dyDescent="0.25">
      <c r="A38" s="101"/>
      <c r="B38" s="42"/>
      <c r="C38" s="43"/>
      <c r="D38" s="43"/>
      <c r="E38" s="43"/>
      <c r="F38" s="42"/>
      <c r="G38" s="42" t="str">
        <f t="shared" si="0"/>
        <v/>
      </c>
      <c r="H38" s="85" t="str">
        <f t="shared" si="1"/>
        <v/>
      </c>
      <c r="I38" s="85" t="str">
        <f t="shared" si="4"/>
        <v/>
      </c>
      <c r="J38" s="84" t="str">
        <f>IF(B38="","",IF($N$7="Steel",2,IF($N$7="Fireprotect",VLOOKUP(MAX(C38:E38),'The Costumer''s Details'!$AD$15:$AF$18,3),VLOOKUP(MAX(C38:E38),'The Costumer''s Details'!$AD$10:$AF$13,3))))</f>
        <v/>
      </c>
      <c r="K38" s="68" t="str">
        <f t="shared" si="2"/>
        <v/>
      </c>
      <c r="L38" s="85" t="str">
        <f t="shared" si="3"/>
        <v/>
      </c>
      <c r="M38" s="44"/>
      <c r="N38" s="45"/>
    </row>
    <row r="39" spans="1:14" ht="17.25" customHeight="1" x14ac:dyDescent="0.25">
      <c r="A39" s="101"/>
      <c r="B39" s="42"/>
      <c r="C39" s="43"/>
      <c r="D39" s="43"/>
      <c r="E39" s="43"/>
      <c r="F39" s="42"/>
      <c r="G39" s="42" t="str">
        <f t="shared" si="0"/>
        <v/>
      </c>
      <c r="H39" s="85" t="str">
        <f t="shared" si="1"/>
        <v/>
      </c>
      <c r="I39" s="85" t="str">
        <f t="shared" si="4"/>
        <v/>
      </c>
      <c r="J39" s="84" t="str">
        <f>IF(B39="","",IF($N$7="Steel",2,IF($N$7="Fireprotect",VLOOKUP(MAX(C39:E39),'The Costumer''s Details'!$AD$15:$AF$18,3),VLOOKUP(MAX(C39:E39),'The Costumer''s Details'!$AD$10:$AF$13,3))))</f>
        <v/>
      </c>
      <c r="K39" s="68" t="str">
        <f t="shared" si="2"/>
        <v/>
      </c>
      <c r="L39" s="85" t="str">
        <f t="shared" si="3"/>
        <v/>
      </c>
      <c r="M39" s="44"/>
      <c r="N39" s="45"/>
    </row>
    <row r="40" spans="1:14" ht="17.25" customHeight="1" x14ac:dyDescent="0.25">
      <c r="A40" s="101"/>
      <c r="B40" s="42"/>
      <c r="C40" s="43"/>
      <c r="D40" s="43"/>
      <c r="E40" s="43"/>
      <c r="F40" s="42"/>
      <c r="G40" s="42" t="str">
        <f t="shared" si="0"/>
        <v/>
      </c>
      <c r="H40" s="85" t="str">
        <f t="shared" si="1"/>
        <v/>
      </c>
      <c r="I40" s="85" t="str">
        <f t="shared" si="4"/>
        <v/>
      </c>
      <c r="J40" s="84" t="str">
        <f>IF(B40="","",IF($N$7="Steel",2,IF($N$7="Fireprotect",VLOOKUP(MAX(C40:E40),'The Costumer''s Details'!$AD$15:$AF$18,3),VLOOKUP(MAX(C40:E40),'The Costumer''s Details'!$AD$10:$AF$13,3))))</f>
        <v/>
      </c>
      <c r="K40" s="68" t="str">
        <f t="shared" si="2"/>
        <v/>
      </c>
      <c r="L40" s="85" t="str">
        <f t="shared" si="3"/>
        <v/>
      </c>
      <c r="M40" s="44"/>
      <c r="N40" s="45"/>
    </row>
    <row r="41" spans="1:14" ht="17.25" customHeight="1" x14ac:dyDescent="0.25">
      <c r="A41" s="101"/>
      <c r="B41" s="42"/>
      <c r="C41" s="43"/>
      <c r="D41" s="43"/>
      <c r="E41" s="43"/>
      <c r="F41" s="42"/>
      <c r="G41" s="42" t="str">
        <f t="shared" si="0"/>
        <v/>
      </c>
      <c r="H41" s="85" t="str">
        <f t="shared" si="1"/>
        <v/>
      </c>
      <c r="I41" s="85" t="str">
        <f t="shared" si="4"/>
        <v/>
      </c>
      <c r="J41" s="84" t="str">
        <f>IF(B41="","",IF($N$7="Steel",2,IF($N$7="Fireprotect",VLOOKUP(MAX(C41:E41),'The Costumer''s Details'!$AD$15:$AF$18,3),VLOOKUP(MAX(C41:E41),'The Costumer''s Details'!$AD$10:$AF$13,3))))</f>
        <v/>
      </c>
      <c r="K41" s="68" t="str">
        <f t="shared" si="2"/>
        <v/>
      </c>
      <c r="L41" s="85" t="str">
        <f t="shared" si="3"/>
        <v/>
      </c>
      <c r="M41" s="44"/>
      <c r="N41" s="45"/>
    </row>
    <row r="42" spans="1:14" ht="17.25" customHeight="1" x14ac:dyDescent="0.25">
      <c r="A42" s="101"/>
      <c r="B42" s="42"/>
      <c r="C42" s="43"/>
      <c r="D42" s="43"/>
      <c r="E42" s="43"/>
      <c r="F42" s="42"/>
      <c r="G42" s="42" t="str">
        <f t="shared" si="0"/>
        <v/>
      </c>
      <c r="H42" s="85" t="str">
        <f t="shared" si="1"/>
        <v/>
      </c>
      <c r="I42" s="85" t="str">
        <f t="shared" si="4"/>
        <v/>
      </c>
      <c r="J42" s="84" t="str">
        <f>IF(B42="","",IF($N$7="Steel",2,IF($N$7="Fireprotect",VLOOKUP(MAX(C42:E42),'The Costumer''s Details'!$AD$15:$AF$18,3),VLOOKUP(MAX(C42:E42),'The Costumer''s Details'!$AD$10:$AF$13,3))))</f>
        <v/>
      </c>
      <c r="K42" s="68" t="str">
        <f t="shared" si="2"/>
        <v/>
      </c>
      <c r="L42" s="85" t="str">
        <f t="shared" si="3"/>
        <v/>
      </c>
      <c r="M42" s="44"/>
      <c r="N42" s="45"/>
    </row>
    <row r="43" spans="1:14" ht="17.25" customHeight="1" x14ac:dyDescent="0.25">
      <c r="A43" s="101"/>
      <c r="B43" s="42"/>
      <c r="C43" s="43"/>
      <c r="D43" s="43"/>
      <c r="E43" s="43"/>
      <c r="F43" s="42"/>
      <c r="G43" s="42" t="str">
        <f t="shared" si="0"/>
        <v/>
      </c>
      <c r="H43" s="85" t="str">
        <f t="shared" si="1"/>
        <v/>
      </c>
      <c r="I43" s="85" t="str">
        <f t="shared" si="4"/>
        <v/>
      </c>
      <c r="J43" s="84" t="str">
        <f>IF(B43="","",IF($N$7="Steel",2,IF($N$7="Fireprotect",VLOOKUP(MAX(C43:E43),'The Costumer''s Details'!$AD$15:$AF$18,3),VLOOKUP(MAX(C43:E43),'The Costumer''s Details'!$AD$10:$AF$13,3))))</f>
        <v/>
      </c>
      <c r="K43" s="68" t="str">
        <f t="shared" si="2"/>
        <v/>
      </c>
      <c r="L43" s="85" t="str">
        <f t="shared" si="3"/>
        <v/>
      </c>
      <c r="M43" s="44"/>
      <c r="N43" s="45"/>
    </row>
    <row r="44" spans="1:14" ht="17.25" customHeight="1" x14ac:dyDescent="0.25">
      <c r="A44" s="101"/>
      <c r="B44" s="42"/>
      <c r="C44" s="43"/>
      <c r="D44" s="43"/>
      <c r="E44" s="43"/>
      <c r="F44" s="42"/>
      <c r="G44" s="42" t="str">
        <f t="shared" ref="G44:G75" si="5">IF(B44="","",IF(F44=90,100,0))</f>
        <v/>
      </c>
      <c r="H44" s="85" t="str">
        <f t="shared" ref="H44:H75" si="6">IF(B44="","",IF(G44=100,50,IF(F44=90,100,62)))</f>
        <v/>
      </c>
      <c r="I44" s="85" t="str">
        <f t="shared" si="4"/>
        <v/>
      </c>
      <c r="J44" s="84" t="str">
        <f>IF(B44="","",IF($N$7="Steel",2,IF($N$7="Fireprotect",VLOOKUP(MAX(C44:E44),'The Costumer''s Details'!$AD$15:$AF$18,3),VLOOKUP(MAX(C44:E44),'The Costumer''s Details'!$AD$10:$AF$13,3))))</f>
        <v/>
      </c>
      <c r="K44" s="68" t="str">
        <f t="shared" ref="K44:K75" si="7">IF(B44="","",IF(OR($N$7="Fireprotect",$N$7="Steel"),30,IF(MAX(C44:D44)&lt;=750,20,IF(MAX(C44:D44)&lt;=2000,30,40))))</f>
        <v/>
      </c>
      <c r="L44" s="85" t="str">
        <f t="shared" ref="L44:L75" si="8">IF(B44="","",IF(OR($N$7="Fireprotect",$N$7="Steel"),30,IF(MAX(D44:E44)&lt;=750,20,IF(MAX(D44:E44)&lt;=2000,30,40))))</f>
        <v/>
      </c>
      <c r="M44" s="44"/>
      <c r="N44" s="45"/>
    </row>
    <row r="45" spans="1:14" ht="17.25" customHeight="1" x14ac:dyDescent="0.25">
      <c r="A45" s="101"/>
      <c r="B45" s="42"/>
      <c r="C45" s="43"/>
      <c r="D45" s="43"/>
      <c r="E45" s="43"/>
      <c r="F45" s="42"/>
      <c r="G45" s="42" t="str">
        <f t="shared" si="5"/>
        <v/>
      </c>
      <c r="H45" s="85" t="str">
        <f t="shared" si="6"/>
        <v/>
      </c>
      <c r="I45" s="85" t="str">
        <f t="shared" si="4"/>
        <v/>
      </c>
      <c r="J45" s="84" t="str">
        <f>IF(B45="","",IF($N$7="Steel",2,IF($N$7="Fireprotect",VLOOKUP(MAX(C45:E45),'The Costumer''s Details'!$AD$15:$AF$18,3),VLOOKUP(MAX(C45:E45),'The Costumer''s Details'!$AD$10:$AF$13,3))))</f>
        <v/>
      </c>
      <c r="K45" s="68" t="str">
        <f t="shared" si="7"/>
        <v/>
      </c>
      <c r="L45" s="85" t="str">
        <f t="shared" si="8"/>
        <v/>
      </c>
      <c r="M45" s="44"/>
      <c r="N45" s="45"/>
    </row>
    <row r="46" spans="1:14" ht="17.25" customHeight="1" x14ac:dyDescent="0.25">
      <c r="A46" s="101"/>
      <c r="B46" s="42"/>
      <c r="C46" s="43"/>
      <c r="D46" s="43"/>
      <c r="E46" s="43"/>
      <c r="F46" s="42"/>
      <c r="G46" s="42" t="str">
        <f t="shared" si="5"/>
        <v/>
      </c>
      <c r="H46" s="85" t="str">
        <f t="shared" si="6"/>
        <v/>
      </c>
      <c r="I46" s="85" t="str">
        <f t="shared" si="4"/>
        <v/>
      </c>
      <c r="J46" s="84" t="str">
        <f>IF(B46="","",IF($N$7="Steel",2,IF($N$7="Fireprotect",VLOOKUP(MAX(C46:E46),'The Costumer''s Details'!$AD$15:$AF$18,3),VLOOKUP(MAX(C46:E46),'The Costumer''s Details'!$AD$10:$AF$13,3))))</f>
        <v/>
      </c>
      <c r="K46" s="68" t="str">
        <f t="shared" si="7"/>
        <v/>
      </c>
      <c r="L46" s="85" t="str">
        <f t="shared" si="8"/>
        <v/>
      </c>
      <c r="M46" s="44"/>
      <c r="N46" s="45"/>
    </row>
    <row r="47" spans="1:14" ht="17.25" customHeight="1" x14ac:dyDescent="0.25">
      <c r="A47" s="101"/>
      <c r="B47" s="42"/>
      <c r="C47" s="43"/>
      <c r="D47" s="43"/>
      <c r="E47" s="43"/>
      <c r="F47" s="42"/>
      <c r="G47" s="42" t="str">
        <f t="shared" si="5"/>
        <v/>
      </c>
      <c r="H47" s="85" t="str">
        <f t="shared" si="6"/>
        <v/>
      </c>
      <c r="I47" s="85" t="str">
        <f t="shared" si="4"/>
        <v/>
      </c>
      <c r="J47" s="84" t="str">
        <f>IF(B47="","",IF($N$7="Steel",2,IF($N$7="Fireprotect",VLOOKUP(MAX(C47:E47),'The Costumer''s Details'!$AD$15:$AF$18,3),VLOOKUP(MAX(C47:E47),'The Costumer''s Details'!$AD$10:$AF$13,3))))</f>
        <v/>
      </c>
      <c r="K47" s="68" t="str">
        <f t="shared" si="7"/>
        <v/>
      </c>
      <c r="L47" s="85" t="str">
        <f t="shared" si="8"/>
        <v/>
      </c>
      <c r="M47" s="44"/>
      <c r="N47" s="45"/>
    </row>
    <row r="48" spans="1:14" ht="17.25" customHeight="1" x14ac:dyDescent="0.25">
      <c r="A48" s="101"/>
      <c r="B48" s="42"/>
      <c r="C48" s="43"/>
      <c r="D48" s="43"/>
      <c r="E48" s="43"/>
      <c r="F48" s="42"/>
      <c r="G48" s="42" t="str">
        <f t="shared" si="5"/>
        <v/>
      </c>
      <c r="H48" s="85" t="str">
        <f t="shared" si="6"/>
        <v/>
      </c>
      <c r="I48" s="85" t="str">
        <f t="shared" si="4"/>
        <v/>
      </c>
      <c r="J48" s="84" t="str">
        <f>IF(B48="","",IF($N$7="Steel",2,IF($N$7="Fireprotect",VLOOKUP(MAX(C48:E48),'The Costumer''s Details'!$AD$15:$AF$18,3),VLOOKUP(MAX(C48:E48),'The Costumer''s Details'!$AD$10:$AF$13,3))))</f>
        <v/>
      </c>
      <c r="K48" s="68" t="str">
        <f t="shared" si="7"/>
        <v/>
      </c>
      <c r="L48" s="85" t="str">
        <f t="shared" si="8"/>
        <v/>
      </c>
      <c r="M48" s="44"/>
      <c r="N48" s="45"/>
    </row>
    <row r="49" spans="1:14" ht="17.25" customHeight="1" x14ac:dyDescent="0.25">
      <c r="A49" s="101"/>
      <c r="B49" s="42"/>
      <c r="C49" s="43"/>
      <c r="D49" s="43"/>
      <c r="E49" s="43"/>
      <c r="F49" s="42"/>
      <c r="G49" s="42" t="str">
        <f t="shared" si="5"/>
        <v/>
      </c>
      <c r="H49" s="85" t="str">
        <f t="shared" si="6"/>
        <v/>
      </c>
      <c r="I49" s="85" t="str">
        <f t="shared" si="4"/>
        <v/>
      </c>
      <c r="J49" s="84" t="str">
        <f>IF(B49="","",IF($N$7="Steel",2,IF($N$7="Fireprotect",VLOOKUP(MAX(C49:E49),'The Costumer''s Details'!$AD$15:$AF$18,3),VLOOKUP(MAX(C49:E49),'The Costumer''s Details'!$AD$10:$AF$13,3))))</f>
        <v/>
      </c>
      <c r="K49" s="68" t="str">
        <f t="shared" si="7"/>
        <v/>
      </c>
      <c r="L49" s="85" t="str">
        <f t="shared" si="8"/>
        <v/>
      </c>
      <c r="M49" s="44"/>
      <c r="N49" s="45"/>
    </row>
    <row r="50" spans="1:14" ht="17.25" customHeight="1" x14ac:dyDescent="0.25">
      <c r="A50" s="101"/>
      <c r="B50" s="42"/>
      <c r="C50" s="43"/>
      <c r="D50" s="43"/>
      <c r="E50" s="43"/>
      <c r="F50" s="42"/>
      <c r="G50" s="42" t="str">
        <f t="shared" si="5"/>
        <v/>
      </c>
      <c r="H50" s="85" t="str">
        <f t="shared" si="6"/>
        <v/>
      </c>
      <c r="I50" s="85" t="str">
        <f t="shared" si="4"/>
        <v/>
      </c>
      <c r="J50" s="84" t="str">
        <f>IF(B50="","",IF($N$7="Steel",2,IF($N$7="Fireprotect",VLOOKUP(MAX(C50:E50),'The Costumer''s Details'!$AD$15:$AF$18,3),VLOOKUP(MAX(C50:E50),'The Costumer''s Details'!$AD$10:$AF$13,3))))</f>
        <v/>
      </c>
      <c r="K50" s="68" t="str">
        <f t="shared" si="7"/>
        <v/>
      </c>
      <c r="L50" s="85" t="str">
        <f t="shared" si="8"/>
        <v/>
      </c>
      <c r="M50" s="44"/>
      <c r="N50" s="45"/>
    </row>
    <row r="51" spans="1:14" ht="17.25" customHeight="1" x14ac:dyDescent="0.25">
      <c r="A51" s="101"/>
      <c r="B51" s="42"/>
      <c r="C51" s="43"/>
      <c r="D51" s="43"/>
      <c r="E51" s="43"/>
      <c r="F51" s="42"/>
      <c r="G51" s="42" t="str">
        <f t="shared" si="5"/>
        <v/>
      </c>
      <c r="H51" s="85" t="str">
        <f t="shared" si="6"/>
        <v/>
      </c>
      <c r="I51" s="85" t="str">
        <f t="shared" si="4"/>
        <v/>
      </c>
      <c r="J51" s="84" t="str">
        <f>IF(B51="","",IF($N$7="Steel",2,IF($N$7="Fireprotect",VLOOKUP(MAX(C51:E51),'The Costumer''s Details'!$AD$15:$AF$18,3),VLOOKUP(MAX(C51:E51),'The Costumer''s Details'!$AD$10:$AF$13,3))))</f>
        <v/>
      </c>
      <c r="K51" s="68" t="str">
        <f t="shared" si="7"/>
        <v/>
      </c>
      <c r="L51" s="85" t="str">
        <f t="shared" si="8"/>
        <v/>
      </c>
      <c r="M51" s="44"/>
      <c r="N51" s="45"/>
    </row>
    <row r="52" spans="1:14" ht="17.25" customHeight="1" x14ac:dyDescent="0.25">
      <c r="A52" s="101"/>
      <c r="B52" s="42"/>
      <c r="C52" s="43"/>
      <c r="D52" s="43"/>
      <c r="E52" s="43"/>
      <c r="F52" s="42"/>
      <c r="G52" s="42" t="str">
        <f t="shared" si="5"/>
        <v/>
      </c>
      <c r="H52" s="85" t="str">
        <f t="shared" si="6"/>
        <v/>
      </c>
      <c r="I52" s="85" t="str">
        <f t="shared" si="4"/>
        <v/>
      </c>
      <c r="J52" s="84" t="str">
        <f>IF(B52="","",IF($N$7="Steel",2,IF($N$7="Fireprotect",VLOOKUP(MAX(C52:E52),'The Costumer''s Details'!$AD$15:$AF$18,3),VLOOKUP(MAX(C52:E52),'The Costumer''s Details'!$AD$10:$AF$13,3))))</f>
        <v/>
      </c>
      <c r="K52" s="68" t="str">
        <f t="shared" si="7"/>
        <v/>
      </c>
      <c r="L52" s="85" t="str">
        <f t="shared" si="8"/>
        <v/>
      </c>
      <c r="M52" s="44"/>
      <c r="N52" s="45"/>
    </row>
    <row r="53" spans="1:14" ht="17.25" customHeight="1" x14ac:dyDescent="0.25">
      <c r="A53" s="101"/>
      <c r="B53" s="42"/>
      <c r="C53" s="43"/>
      <c r="D53" s="43"/>
      <c r="E53" s="43"/>
      <c r="F53" s="42"/>
      <c r="G53" s="42" t="str">
        <f t="shared" si="5"/>
        <v/>
      </c>
      <c r="H53" s="85" t="str">
        <f t="shared" si="6"/>
        <v/>
      </c>
      <c r="I53" s="85" t="str">
        <f t="shared" si="4"/>
        <v/>
      </c>
      <c r="J53" s="84" t="str">
        <f>IF(B53="","",IF($N$7="Steel",2,IF($N$7="Fireprotect",VLOOKUP(MAX(C53:E53),'The Costumer''s Details'!$AD$15:$AF$18,3),VLOOKUP(MAX(C53:E53),'The Costumer''s Details'!$AD$10:$AF$13,3))))</f>
        <v/>
      </c>
      <c r="K53" s="68" t="str">
        <f t="shared" si="7"/>
        <v/>
      </c>
      <c r="L53" s="85" t="str">
        <f t="shared" si="8"/>
        <v/>
      </c>
      <c r="M53" s="44"/>
      <c r="N53" s="45"/>
    </row>
    <row r="54" spans="1:14" ht="17.25" customHeight="1" x14ac:dyDescent="0.25">
      <c r="A54" s="101"/>
      <c r="B54" s="42"/>
      <c r="C54" s="43"/>
      <c r="D54" s="43"/>
      <c r="E54" s="43"/>
      <c r="F54" s="42"/>
      <c r="G54" s="42" t="str">
        <f t="shared" si="5"/>
        <v/>
      </c>
      <c r="H54" s="85" t="str">
        <f t="shared" si="6"/>
        <v/>
      </c>
      <c r="I54" s="85" t="str">
        <f t="shared" si="4"/>
        <v/>
      </c>
      <c r="J54" s="84" t="str">
        <f>IF(B54="","",IF($N$7="Steel",2,IF($N$7="Fireprotect",VLOOKUP(MAX(C54:E54),'The Costumer''s Details'!$AD$15:$AF$18,3),VLOOKUP(MAX(C54:E54),'The Costumer''s Details'!$AD$10:$AF$13,3))))</f>
        <v/>
      </c>
      <c r="K54" s="68" t="str">
        <f t="shared" si="7"/>
        <v/>
      </c>
      <c r="L54" s="85" t="str">
        <f t="shared" si="8"/>
        <v/>
      </c>
      <c r="M54" s="44"/>
      <c r="N54" s="45"/>
    </row>
    <row r="55" spans="1:14" ht="17.25" customHeight="1" x14ac:dyDescent="0.25">
      <c r="A55" s="101"/>
      <c r="B55" s="42"/>
      <c r="C55" s="43"/>
      <c r="D55" s="43"/>
      <c r="E55" s="43"/>
      <c r="F55" s="42"/>
      <c r="G55" s="42" t="str">
        <f t="shared" si="5"/>
        <v/>
      </c>
      <c r="H55" s="85" t="str">
        <f t="shared" si="6"/>
        <v/>
      </c>
      <c r="I55" s="85" t="str">
        <f t="shared" si="4"/>
        <v/>
      </c>
      <c r="J55" s="84" t="str">
        <f>IF(B55="","",IF($N$7="Steel",2,IF($N$7="Fireprotect",VLOOKUP(MAX(C55:E55),'The Costumer''s Details'!$AD$15:$AF$18,3),VLOOKUP(MAX(C55:E55),'The Costumer''s Details'!$AD$10:$AF$13,3))))</f>
        <v/>
      </c>
      <c r="K55" s="68" t="str">
        <f t="shared" si="7"/>
        <v/>
      </c>
      <c r="L55" s="85" t="str">
        <f t="shared" si="8"/>
        <v/>
      </c>
      <c r="M55" s="44"/>
      <c r="N55" s="45"/>
    </row>
    <row r="56" spans="1:14" ht="17.25" customHeight="1" x14ac:dyDescent="0.25">
      <c r="A56" s="101"/>
      <c r="B56" s="42"/>
      <c r="C56" s="43"/>
      <c r="D56" s="43"/>
      <c r="E56" s="43"/>
      <c r="F56" s="42"/>
      <c r="G56" s="42" t="str">
        <f t="shared" si="5"/>
        <v/>
      </c>
      <c r="H56" s="85" t="str">
        <f t="shared" si="6"/>
        <v/>
      </c>
      <c r="I56" s="85" t="str">
        <f t="shared" si="4"/>
        <v/>
      </c>
      <c r="J56" s="84" t="str">
        <f>IF(B56="","",IF($N$7="Steel",2,IF($N$7="Fireprotect",VLOOKUP(MAX(C56:E56),'The Costumer''s Details'!$AD$15:$AF$18,3),VLOOKUP(MAX(C56:E56),'The Costumer''s Details'!$AD$10:$AF$13,3))))</f>
        <v/>
      </c>
      <c r="K56" s="68" t="str">
        <f t="shared" si="7"/>
        <v/>
      </c>
      <c r="L56" s="85" t="str">
        <f t="shared" si="8"/>
        <v/>
      </c>
      <c r="M56" s="44"/>
      <c r="N56" s="45"/>
    </row>
    <row r="57" spans="1:14" ht="17.25" customHeight="1" x14ac:dyDescent="0.25">
      <c r="A57" s="101"/>
      <c r="B57" s="42"/>
      <c r="C57" s="43"/>
      <c r="D57" s="43"/>
      <c r="E57" s="43"/>
      <c r="F57" s="42"/>
      <c r="G57" s="42" t="str">
        <f t="shared" si="5"/>
        <v/>
      </c>
      <c r="H57" s="85" t="str">
        <f t="shared" si="6"/>
        <v/>
      </c>
      <c r="I57" s="85" t="str">
        <f t="shared" si="4"/>
        <v/>
      </c>
      <c r="J57" s="84" t="str">
        <f>IF(B57="","",IF($N$7="Steel",2,IF($N$7="Fireprotect",VLOOKUP(MAX(C57:E57),'The Costumer''s Details'!$AD$15:$AF$18,3),VLOOKUP(MAX(C57:E57),'The Costumer''s Details'!$AD$10:$AF$13,3))))</f>
        <v/>
      </c>
      <c r="K57" s="68" t="str">
        <f t="shared" si="7"/>
        <v/>
      </c>
      <c r="L57" s="85" t="str">
        <f t="shared" si="8"/>
        <v/>
      </c>
      <c r="M57" s="44"/>
      <c r="N57" s="45"/>
    </row>
    <row r="58" spans="1:14" ht="17.25" customHeight="1" x14ac:dyDescent="0.25">
      <c r="A58" s="101"/>
      <c r="B58" s="42"/>
      <c r="C58" s="43"/>
      <c r="D58" s="43"/>
      <c r="E58" s="43"/>
      <c r="F58" s="42"/>
      <c r="G58" s="42" t="str">
        <f t="shared" si="5"/>
        <v/>
      </c>
      <c r="H58" s="85" t="str">
        <f t="shared" si="6"/>
        <v/>
      </c>
      <c r="I58" s="85" t="str">
        <f t="shared" si="4"/>
        <v/>
      </c>
      <c r="J58" s="84" t="str">
        <f>IF(B58="","",IF($N$7="Steel",2,IF($N$7="Fireprotect",VLOOKUP(MAX(C58:E58),'The Costumer''s Details'!$AD$15:$AF$18,3),VLOOKUP(MAX(C58:E58),'The Costumer''s Details'!$AD$10:$AF$13,3))))</f>
        <v/>
      </c>
      <c r="K58" s="68" t="str">
        <f t="shared" si="7"/>
        <v/>
      </c>
      <c r="L58" s="85" t="str">
        <f t="shared" si="8"/>
        <v/>
      </c>
      <c r="M58" s="44"/>
      <c r="N58" s="45"/>
    </row>
    <row r="59" spans="1:14" ht="17.25" customHeight="1" x14ac:dyDescent="0.25">
      <c r="A59" s="101"/>
      <c r="B59" s="42"/>
      <c r="C59" s="43"/>
      <c r="D59" s="43"/>
      <c r="E59" s="43"/>
      <c r="F59" s="42"/>
      <c r="G59" s="42" t="str">
        <f t="shared" si="5"/>
        <v/>
      </c>
      <c r="H59" s="85" t="str">
        <f t="shared" si="6"/>
        <v/>
      </c>
      <c r="I59" s="85" t="str">
        <f t="shared" si="4"/>
        <v/>
      </c>
      <c r="J59" s="84" t="str">
        <f>IF(B59="","",IF($N$7="Steel",2,IF($N$7="Fireprotect",VLOOKUP(MAX(C59:E59),'The Costumer''s Details'!$AD$15:$AF$18,3),VLOOKUP(MAX(C59:E59),'The Costumer''s Details'!$AD$10:$AF$13,3))))</f>
        <v/>
      </c>
      <c r="K59" s="68" t="str">
        <f t="shared" si="7"/>
        <v/>
      </c>
      <c r="L59" s="85" t="str">
        <f t="shared" si="8"/>
        <v/>
      </c>
      <c r="M59" s="44"/>
      <c r="N59" s="45"/>
    </row>
    <row r="60" spans="1:14" ht="17.25" customHeight="1" x14ac:dyDescent="0.25">
      <c r="A60" s="101"/>
      <c r="B60" s="42"/>
      <c r="C60" s="43"/>
      <c r="D60" s="43"/>
      <c r="E60" s="43"/>
      <c r="F60" s="42"/>
      <c r="G60" s="42" t="str">
        <f t="shared" si="5"/>
        <v/>
      </c>
      <c r="H60" s="85" t="str">
        <f t="shared" si="6"/>
        <v/>
      </c>
      <c r="I60" s="85" t="str">
        <f t="shared" si="4"/>
        <v/>
      </c>
      <c r="J60" s="84" t="str">
        <f>IF(B60="","",IF($N$7="Steel",2,IF($N$7="Fireprotect",VLOOKUP(MAX(C60:E60),'The Costumer''s Details'!$AD$15:$AF$18,3),VLOOKUP(MAX(C60:E60),'The Costumer''s Details'!$AD$10:$AF$13,3))))</f>
        <v/>
      </c>
      <c r="K60" s="68" t="str">
        <f t="shared" si="7"/>
        <v/>
      </c>
      <c r="L60" s="85" t="str">
        <f t="shared" si="8"/>
        <v/>
      </c>
      <c r="M60" s="44"/>
      <c r="N60" s="45"/>
    </row>
    <row r="61" spans="1:14" ht="17.25" customHeight="1" x14ac:dyDescent="0.25">
      <c r="A61" s="101"/>
      <c r="B61" s="42"/>
      <c r="C61" s="43"/>
      <c r="D61" s="43"/>
      <c r="E61" s="43"/>
      <c r="F61" s="42"/>
      <c r="G61" s="42" t="str">
        <f t="shared" si="5"/>
        <v/>
      </c>
      <c r="H61" s="85" t="str">
        <f t="shared" si="6"/>
        <v/>
      </c>
      <c r="I61" s="85" t="str">
        <f t="shared" si="4"/>
        <v/>
      </c>
      <c r="J61" s="84" t="str">
        <f>IF(B61="","",IF($N$7="Steel",2,IF($N$7="Fireprotect",VLOOKUP(MAX(C61:E61),'The Costumer''s Details'!$AD$15:$AF$18,3),VLOOKUP(MAX(C61:E61),'The Costumer''s Details'!$AD$10:$AF$13,3))))</f>
        <v/>
      </c>
      <c r="K61" s="68" t="str">
        <f t="shared" si="7"/>
        <v/>
      </c>
      <c r="L61" s="85" t="str">
        <f t="shared" si="8"/>
        <v/>
      </c>
      <c r="M61" s="44"/>
      <c r="N61" s="45"/>
    </row>
    <row r="62" spans="1:14" ht="17.25" customHeight="1" x14ac:dyDescent="0.25">
      <c r="A62" s="101"/>
      <c r="B62" s="42"/>
      <c r="C62" s="43"/>
      <c r="D62" s="43"/>
      <c r="E62" s="43"/>
      <c r="F62" s="42"/>
      <c r="G62" s="42" t="str">
        <f t="shared" si="5"/>
        <v/>
      </c>
      <c r="H62" s="85" t="str">
        <f t="shared" si="6"/>
        <v/>
      </c>
      <c r="I62" s="85" t="str">
        <f t="shared" si="4"/>
        <v/>
      </c>
      <c r="J62" s="84" t="str">
        <f>IF(B62="","",IF($N$7="Steel",2,IF($N$7="Fireprotect",VLOOKUP(MAX(C62:E62),'The Costumer''s Details'!$AD$15:$AF$18,3),VLOOKUP(MAX(C62:E62),'The Costumer''s Details'!$AD$10:$AF$13,3))))</f>
        <v/>
      </c>
      <c r="K62" s="68" t="str">
        <f t="shared" si="7"/>
        <v/>
      </c>
      <c r="L62" s="85" t="str">
        <f t="shared" si="8"/>
        <v/>
      </c>
      <c r="M62" s="44"/>
      <c r="N62" s="45"/>
    </row>
    <row r="63" spans="1:14" ht="17.25" customHeight="1" x14ac:dyDescent="0.25">
      <c r="A63" s="101"/>
      <c r="B63" s="42"/>
      <c r="C63" s="43"/>
      <c r="D63" s="43"/>
      <c r="E63" s="43"/>
      <c r="F63" s="42"/>
      <c r="G63" s="42" t="str">
        <f t="shared" si="5"/>
        <v/>
      </c>
      <c r="H63" s="85" t="str">
        <f t="shared" si="6"/>
        <v/>
      </c>
      <c r="I63" s="85" t="str">
        <f t="shared" si="4"/>
        <v/>
      </c>
      <c r="J63" s="84" t="str">
        <f>IF(B63="","",IF($N$7="Steel",2,IF($N$7="Fireprotect",VLOOKUP(MAX(C63:E63),'The Costumer''s Details'!$AD$15:$AF$18,3),VLOOKUP(MAX(C63:E63),'The Costumer''s Details'!$AD$10:$AF$13,3))))</f>
        <v/>
      </c>
      <c r="K63" s="68" t="str">
        <f t="shared" si="7"/>
        <v/>
      </c>
      <c r="L63" s="85" t="str">
        <f t="shared" si="8"/>
        <v/>
      </c>
      <c r="M63" s="44"/>
      <c r="N63" s="45"/>
    </row>
    <row r="64" spans="1:14" ht="17.25" customHeight="1" x14ac:dyDescent="0.25">
      <c r="A64" s="101"/>
      <c r="B64" s="42"/>
      <c r="C64" s="43"/>
      <c r="D64" s="43"/>
      <c r="E64" s="43"/>
      <c r="F64" s="42"/>
      <c r="G64" s="42" t="str">
        <f t="shared" si="5"/>
        <v/>
      </c>
      <c r="H64" s="85" t="str">
        <f t="shared" si="6"/>
        <v/>
      </c>
      <c r="I64" s="85" t="str">
        <f t="shared" si="4"/>
        <v/>
      </c>
      <c r="J64" s="84" t="str">
        <f>IF(B64="","",IF($N$7="Steel",2,IF($N$7="Fireprotect",VLOOKUP(MAX(C64:E64),'The Costumer''s Details'!$AD$15:$AF$18,3),VLOOKUP(MAX(C64:E64),'The Costumer''s Details'!$AD$10:$AF$13,3))))</f>
        <v/>
      </c>
      <c r="K64" s="68" t="str">
        <f t="shared" si="7"/>
        <v/>
      </c>
      <c r="L64" s="85" t="str">
        <f t="shared" si="8"/>
        <v/>
      </c>
      <c r="M64" s="44"/>
      <c r="N64" s="45"/>
    </row>
    <row r="65" spans="1:14" ht="17.25" customHeight="1" x14ac:dyDescent="0.25">
      <c r="A65" s="101"/>
      <c r="B65" s="42"/>
      <c r="C65" s="43"/>
      <c r="D65" s="43"/>
      <c r="E65" s="43"/>
      <c r="F65" s="42"/>
      <c r="G65" s="42" t="str">
        <f t="shared" si="5"/>
        <v/>
      </c>
      <c r="H65" s="85" t="str">
        <f t="shared" si="6"/>
        <v/>
      </c>
      <c r="I65" s="85" t="str">
        <f t="shared" si="4"/>
        <v/>
      </c>
      <c r="J65" s="84" t="str">
        <f>IF(B65="","",IF($N$7="Steel",2,IF($N$7="Fireprotect",VLOOKUP(MAX(C65:E65),'The Costumer''s Details'!$AD$15:$AF$18,3),VLOOKUP(MAX(C65:E65),'The Costumer''s Details'!$AD$10:$AF$13,3))))</f>
        <v/>
      </c>
      <c r="K65" s="68" t="str">
        <f t="shared" si="7"/>
        <v/>
      </c>
      <c r="L65" s="85" t="str">
        <f t="shared" si="8"/>
        <v/>
      </c>
      <c r="M65" s="44"/>
      <c r="N65" s="45"/>
    </row>
    <row r="66" spans="1:14" ht="17.25" customHeight="1" x14ac:dyDescent="0.25">
      <c r="A66" s="101"/>
      <c r="B66" s="42"/>
      <c r="C66" s="43"/>
      <c r="D66" s="43"/>
      <c r="E66" s="43"/>
      <c r="F66" s="42"/>
      <c r="G66" s="42" t="str">
        <f t="shared" si="5"/>
        <v/>
      </c>
      <c r="H66" s="85" t="str">
        <f t="shared" si="6"/>
        <v/>
      </c>
      <c r="I66" s="85" t="str">
        <f t="shared" si="4"/>
        <v/>
      </c>
      <c r="J66" s="84" t="str">
        <f>IF(B66="","",IF($N$7="Steel",2,IF($N$7="Fireprotect",VLOOKUP(MAX(C66:E66),'The Costumer''s Details'!$AD$15:$AF$18,3),VLOOKUP(MAX(C66:E66),'The Costumer''s Details'!$AD$10:$AF$13,3))))</f>
        <v/>
      </c>
      <c r="K66" s="68" t="str">
        <f t="shared" si="7"/>
        <v/>
      </c>
      <c r="L66" s="85" t="str">
        <f t="shared" si="8"/>
        <v/>
      </c>
      <c r="M66" s="44"/>
      <c r="N66" s="45"/>
    </row>
    <row r="67" spans="1:14" ht="17.25" customHeight="1" x14ac:dyDescent="0.25">
      <c r="A67" s="101"/>
      <c r="B67" s="42"/>
      <c r="C67" s="43"/>
      <c r="D67" s="43"/>
      <c r="E67" s="43"/>
      <c r="F67" s="42"/>
      <c r="G67" s="42" t="str">
        <f t="shared" si="5"/>
        <v/>
      </c>
      <c r="H67" s="85" t="str">
        <f t="shared" si="6"/>
        <v/>
      </c>
      <c r="I67" s="85" t="str">
        <f t="shared" si="4"/>
        <v/>
      </c>
      <c r="J67" s="84" t="str">
        <f>IF(B67="","",IF($N$7="Steel",2,IF($N$7="Fireprotect",VLOOKUP(MAX(C67:E67),'The Costumer''s Details'!$AD$15:$AF$18,3),VLOOKUP(MAX(C67:E67),'The Costumer''s Details'!$AD$10:$AF$13,3))))</f>
        <v/>
      </c>
      <c r="K67" s="68" t="str">
        <f t="shared" si="7"/>
        <v/>
      </c>
      <c r="L67" s="85" t="str">
        <f t="shared" si="8"/>
        <v/>
      </c>
      <c r="M67" s="44"/>
      <c r="N67" s="45"/>
    </row>
    <row r="68" spans="1:14" ht="17.25" customHeight="1" x14ac:dyDescent="0.25">
      <c r="A68" s="101"/>
      <c r="B68" s="42"/>
      <c r="C68" s="43"/>
      <c r="D68" s="43"/>
      <c r="E68" s="43"/>
      <c r="F68" s="42"/>
      <c r="G68" s="42" t="str">
        <f t="shared" si="5"/>
        <v/>
      </c>
      <c r="H68" s="85" t="str">
        <f t="shared" si="6"/>
        <v/>
      </c>
      <c r="I68" s="85" t="str">
        <f t="shared" si="4"/>
        <v/>
      </c>
      <c r="J68" s="84" t="str">
        <f>IF(B68="","",IF($N$7="Steel",2,IF($N$7="Fireprotect",VLOOKUP(MAX(C68:E68),'The Costumer''s Details'!$AD$15:$AF$18,3),VLOOKUP(MAX(C68:E68),'The Costumer''s Details'!$AD$10:$AF$13,3))))</f>
        <v/>
      </c>
      <c r="K68" s="68" t="str">
        <f t="shared" si="7"/>
        <v/>
      </c>
      <c r="L68" s="85" t="str">
        <f t="shared" si="8"/>
        <v/>
      </c>
      <c r="M68" s="44"/>
      <c r="N68" s="45"/>
    </row>
    <row r="69" spans="1:14" ht="17.25" customHeight="1" x14ac:dyDescent="0.25">
      <c r="A69" s="101"/>
      <c r="B69" s="42"/>
      <c r="C69" s="43"/>
      <c r="D69" s="43"/>
      <c r="E69" s="43"/>
      <c r="F69" s="42"/>
      <c r="G69" s="42" t="str">
        <f t="shared" si="5"/>
        <v/>
      </c>
      <c r="H69" s="85" t="str">
        <f t="shared" si="6"/>
        <v/>
      </c>
      <c r="I69" s="85" t="str">
        <f t="shared" si="4"/>
        <v/>
      </c>
      <c r="J69" s="84" t="str">
        <f>IF(B69="","",IF($N$7="Steel",2,IF($N$7="Fireprotect",VLOOKUP(MAX(C69:E69),'The Costumer''s Details'!$AD$15:$AF$18,3),VLOOKUP(MAX(C69:E69),'The Costumer''s Details'!$AD$10:$AF$13,3))))</f>
        <v/>
      </c>
      <c r="K69" s="68" t="str">
        <f t="shared" si="7"/>
        <v/>
      </c>
      <c r="L69" s="85" t="str">
        <f t="shared" si="8"/>
        <v/>
      </c>
      <c r="M69" s="44"/>
      <c r="N69" s="45"/>
    </row>
    <row r="70" spans="1:14" ht="17.25" customHeight="1" x14ac:dyDescent="0.25">
      <c r="A70" s="101"/>
      <c r="B70" s="42"/>
      <c r="C70" s="43"/>
      <c r="D70" s="43"/>
      <c r="E70" s="43"/>
      <c r="F70" s="42"/>
      <c r="G70" s="42" t="str">
        <f t="shared" si="5"/>
        <v/>
      </c>
      <c r="H70" s="85" t="str">
        <f t="shared" si="6"/>
        <v/>
      </c>
      <c r="I70" s="85" t="str">
        <f t="shared" si="4"/>
        <v/>
      </c>
      <c r="J70" s="84" t="str">
        <f>IF(B70="","",IF($N$7="Steel",2,IF($N$7="Fireprotect",VLOOKUP(MAX(C70:E70),'The Costumer''s Details'!$AD$15:$AF$18,3),VLOOKUP(MAX(C70:E70),'The Costumer''s Details'!$AD$10:$AF$13,3))))</f>
        <v/>
      </c>
      <c r="K70" s="68" t="str">
        <f t="shared" si="7"/>
        <v/>
      </c>
      <c r="L70" s="85" t="str">
        <f t="shared" si="8"/>
        <v/>
      </c>
      <c r="M70" s="44"/>
      <c r="N70" s="45"/>
    </row>
    <row r="71" spans="1:14" ht="17.25" customHeight="1" x14ac:dyDescent="0.25">
      <c r="A71" s="101"/>
      <c r="B71" s="42"/>
      <c r="C71" s="43"/>
      <c r="D71" s="43"/>
      <c r="E71" s="43"/>
      <c r="F71" s="42"/>
      <c r="G71" s="42" t="str">
        <f t="shared" si="5"/>
        <v/>
      </c>
      <c r="H71" s="85" t="str">
        <f t="shared" si="6"/>
        <v/>
      </c>
      <c r="I71" s="85" t="str">
        <f t="shared" si="4"/>
        <v/>
      </c>
      <c r="J71" s="84" t="str">
        <f>IF(B71="","",IF($N$7="Steel",2,IF($N$7="Fireprotect",VLOOKUP(MAX(C71:E71),'The Costumer''s Details'!$AD$15:$AF$18,3),VLOOKUP(MAX(C71:E71),'The Costumer''s Details'!$AD$10:$AF$13,3))))</f>
        <v/>
      </c>
      <c r="K71" s="68" t="str">
        <f t="shared" si="7"/>
        <v/>
      </c>
      <c r="L71" s="85" t="str">
        <f t="shared" si="8"/>
        <v/>
      </c>
      <c r="M71" s="44"/>
      <c r="N71" s="45"/>
    </row>
    <row r="72" spans="1:14" ht="17.25" customHeight="1" x14ac:dyDescent="0.25">
      <c r="A72" s="101"/>
      <c r="B72" s="42"/>
      <c r="C72" s="43"/>
      <c r="D72" s="43"/>
      <c r="E72" s="43"/>
      <c r="F72" s="42"/>
      <c r="G72" s="42" t="str">
        <f t="shared" si="5"/>
        <v/>
      </c>
      <c r="H72" s="85" t="str">
        <f t="shared" si="6"/>
        <v/>
      </c>
      <c r="I72" s="85" t="str">
        <f t="shared" si="4"/>
        <v/>
      </c>
      <c r="J72" s="84" t="str">
        <f>IF(B72="","",IF($N$7="Steel",2,IF($N$7="Fireprotect",VLOOKUP(MAX(C72:E72),'The Costumer''s Details'!$AD$15:$AF$18,3),VLOOKUP(MAX(C72:E72),'The Costumer''s Details'!$AD$10:$AF$13,3))))</f>
        <v/>
      </c>
      <c r="K72" s="68" t="str">
        <f t="shared" si="7"/>
        <v/>
      </c>
      <c r="L72" s="85" t="str">
        <f t="shared" si="8"/>
        <v/>
      </c>
      <c r="M72" s="44"/>
      <c r="N72" s="45"/>
    </row>
    <row r="73" spans="1:14" ht="17.25" customHeight="1" x14ac:dyDescent="0.25">
      <c r="A73" s="101"/>
      <c r="B73" s="42"/>
      <c r="C73" s="43"/>
      <c r="D73" s="43"/>
      <c r="E73" s="43"/>
      <c r="F73" s="42"/>
      <c r="G73" s="42" t="str">
        <f t="shared" si="5"/>
        <v/>
      </c>
      <c r="H73" s="85" t="str">
        <f t="shared" si="6"/>
        <v/>
      </c>
      <c r="I73" s="85" t="str">
        <f t="shared" si="4"/>
        <v/>
      </c>
      <c r="J73" s="84" t="str">
        <f>IF(B73="","",IF($N$7="Steel",2,IF($N$7="Fireprotect",VLOOKUP(MAX(C73:E73),'The Costumer''s Details'!$AD$15:$AF$18,3),VLOOKUP(MAX(C73:E73),'The Costumer''s Details'!$AD$10:$AF$13,3))))</f>
        <v/>
      </c>
      <c r="K73" s="68" t="str">
        <f t="shared" si="7"/>
        <v/>
      </c>
      <c r="L73" s="85" t="str">
        <f t="shared" si="8"/>
        <v/>
      </c>
      <c r="M73" s="44"/>
      <c r="N73" s="45"/>
    </row>
    <row r="74" spans="1:14" ht="17.25" customHeight="1" x14ac:dyDescent="0.25">
      <c r="A74" s="101"/>
      <c r="B74" s="42"/>
      <c r="C74" s="43"/>
      <c r="D74" s="43"/>
      <c r="E74" s="43"/>
      <c r="F74" s="42"/>
      <c r="G74" s="42" t="str">
        <f t="shared" si="5"/>
        <v/>
      </c>
      <c r="H74" s="85" t="str">
        <f t="shared" si="6"/>
        <v/>
      </c>
      <c r="I74" s="85" t="str">
        <f t="shared" si="4"/>
        <v/>
      </c>
      <c r="J74" s="84" t="str">
        <f>IF(B74="","",IF($N$7="Steel",2,IF($N$7="Fireprotect",VLOOKUP(MAX(C74:E74),'The Costumer''s Details'!$AD$15:$AF$18,3),VLOOKUP(MAX(C74:E74),'The Costumer''s Details'!$AD$10:$AF$13,3))))</f>
        <v/>
      </c>
      <c r="K74" s="68" t="str">
        <f t="shared" si="7"/>
        <v/>
      </c>
      <c r="L74" s="85" t="str">
        <f t="shared" si="8"/>
        <v/>
      </c>
      <c r="M74" s="44"/>
      <c r="N74" s="45"/>
    </row>
    <row r="75" spans="1:14" ht="17.25" customHeight="1" x14ac:dyDescent="0.25">
      <c r="A75" s="101"/>
      <c r="B75" s="42"/>
      <c r="C75" s="43"/>
      <c r="D75" s="43"/>
      <c r="E75" s="43"/>
      <c r="F75" s="42"/>
      <c r="G75" s="42" t="str">
        <f t="shared" si="5"/>
        <v/>
      </c>
      <c r="H75" s="85" t="str">
        <f t="shared" si="6"/>
        <v/>
      </c>
      <c r="I75" s="85" t="str">
        <f t="shared" si="4"/>
        <v/>
      </c>
      <c r="J75" s="84" t="str">
        <f>IF(B75="","",IF($N$7="Steel",2,IF($N$7="Fireprotect",VLOOKUP(MAX(C75:E75),'The Costumer''s Details'!$AD$15:$AF$18,3),VLOOKUP(MAX(C75:E75),'The Costumer''s Details'!$AD$10:$AF$13,3))))</f>
        <v/>
      </c>
      <c r="K75" s="68" t="str">
        <f t="shared" si="7"/>
        <v/>
      </c>
      <c r="L75" s="85" t="str">
        <f t="shared" si="8"/>
        <v/>
      </c>
      <c r="M75" s="44"/>
      <c r="N75" s="45"/>
    </row>
    <row r="76" spans="1:14" ht="17.25" customHeight="1" x14ac:dyDescent="0.25">
      <c r="A76" s="101"/>
      <c r="B76" s="42"/>
      <c r="C76" s="43"/>
      <c r="D76" s="43"/>
      <c r="E76" s="43"/>
      <c r="F76" s="42"/>
      <c r="G76" s="42" t="str">
        <f t="shared" ref="G76:G107" si="9">IF(B76="","",IF(F76=90,100,0))</f>
        <v/>
      </c>
      <c r="H76" s="85" t="str">
        <f t="shared" ref="H76:H107" si="10">IF(B76="","",IF(G76=100,50,IF(F76=90,100,62)))</f>
        <v/>
      </c>
      <c r="I76" s="85" t="str">
        <f t="shared" si="4"/>
        <v/>
      </c>
      <c r="J76" s="84" t="str">
        <f>IF(B76="","",IF($N$7="Steel",2,IF($N$7="Fireprotect",VLOOKUP(MAX(C76:E76),'The Costumer''s Details'!$AD$15:$AF$18,3),VLOOKUP(MAX(C76:E76),'The Costumer''s Details'!$AD$10:$AF$13,3))))</f>
        <v/>
      </c>
      <c r="K76" s="68" t="str">
        <f t="shared" ref="K76:K111" si="11">IF(B76="","",IF(OR($N$7="Fireprotect",$N$7="Steel"),30,IF(MAX(C76:D76)&lt;=750,20,IF(MAX(C76:D76)&lt;=2000,30,40))))</f>
        <v/>
      </c>
      <c r="L76" s="85" t="str">
        <f t="shared" ref="L76:L111" si="12">IF(B76="","",IF(OR($N$7="Fireprotect",$N$7="Steel"),30,IF(MAX(D76:E76)&lt;=750,20,IF(MAX(D76:E76)&lt;=2000,30,40))))</f>
        <v/>
      </c>
      <c r="M76" s="44"/>
      <c r="N76" s="45"/>
    </row>
    <row r="77" spans="1:14" ht="17.25" customHeight="1" x14ac:dyDescent="0.25">
      <c r="A77" s="101"/>
      <c r="B77" s="42"/>
      <c r="C77" s="43"/>
      <c r="D77" s="43"/>
      <c r="E77" s="43"/>
      <c r="F77" s="42"/>
      <c r="G77" s="42" t="str">
        <f t="shared" si="9"/>
        <v/>
      </c>
      <c r="H77" s="85" t="str">
        <f t="shared" si="10"/>
        <v/>
      </c>
      <c r="I77" s="85" t="str">
        <f t="shared" ref="I77:I111" si="13">H77</f>
        <v/>
      </c>
      <c r="J77" s="84" t="str">
        <f>IF(B77="","",IF($N$7="Steel",2,IF($N$7="Fireprotect",VLOOKUP(MAX(C77:E77),'The Costumer''s Details'!$AD$15:$AF$18,3),VLOOKUP(MAX(C77:E77),'The Costumer''s Details'!$AD$10:$AF$13,3))))</f>
        <v/>
      </c>
      <c r="K77" s="68" t="str">
        <f t="shared" si="11"/>
        <v/>
      </c>
      <c r="L77" s="85" t="str">
        <f t="shared" si="12"/>
        <v/>
      </c>
      <c r="M77" s="44"/>
      <c r="N77" s="45"/>
    </row>
    <row r="78" spans="1:14" ht="17.25" customHeight="1" x14ac:dyDescent="0.25">
      <c r="A78" s="101"/>
      <c r="B78" s="42"/>
      <c r="C78" s="43"/>
      <c r="D78" s="43"/>
      <c r="E78" s="43"/>
      <c r="F78" s="42"/>
      <c r="G78" s="42" t="str">
        <f t="shared" si="9"/>
        <v/>
      </c>
      <c r="H78" s="85" t="str">
        <f t="shared" si="10"/>
        <v/>
      </c>
      <c r="I78" s="85" t="str">
        <f t="shared" si="13"/>
        <v/>
      </c>
      <c r="J78" s="84" t="str">
        <f>IF(B78="","",IF($N$7="Steel",2,IF($N$7="Fireprotect",VLOOKUP(MAX(C78:E78),'The Costumer''s Details'!$AD$15:$AF$18,3),VLOOKUP(MAX(C78:E78),'The Costumer''s Details'!$AD$10:$AF$13,3))))</f>
        <v/>
      </c>
      <c r="K78" s="68" t="str">
        <f t="shared" si="11"/>
        <v/>
      </c>
      <c r="L78" s="85" t="str">
        <f t="shared" si="12"/>
        <v/>
      </c>
      <c r="M78" s="44"/>
      <c r="N78" s="45"/>
    </row>
    <row r="79" spans="1:14" ht="17.25" customHeight="1" x14ac:dyDescent="0.25">
      <c r="A79" s="101"/>
      <c r="B79" s="42"/>
      <c r="C79" s="43"/>
      <c r="D79" s="43"/>
      <c r="E79" s="43"/>
      <c r="F79" s="42"/>
      <c r="G79" s="42" t="str">
        <f t="shared" si="9"/>
        <v/>
      </c>
      <c r="H79" s="85" t="str">
        <f t="shared" si="10"/>
        <v/>
      </c>
      <c r="I79" s="85" t="str">
        <f t="shared" si="13"/>
        <v/>
      </c>
      <c r="J79" s="84" t="str">
        <f>IF(B79="","",IF($N$7="Steel",2,IF($N$7="Fireprotect",VLOOKUP(MAX(C79:E79),'The Costumer''s Details'!$AD$15:$AF$18,3),VLOOKUP(MAX(C79:E79),'The Costumer''s Details'!$AD$10:$AF$13,3))))</f>
        <v/>
      </c>
      <c r="K79" s="68" t="str">
        <f t="shared" si="11"/>
        <v/>
      </c>
      <c r="L79" s="85" t="str">
        <f t="shared" si="12"/>
        <v/>
      </c>
      <c r="M79" s="44"/>
      <c r="N79" s="45"/>
    </row>
    <row r="80" spans="1:14" ht="17.25" customHeight="1" x14ac:dyDescent="0.25">
      <c r="A80" s="101"/>
      <c r="B80" s="42"/>
      <c r="C80" s="43"/>
      <c r="D80" s="43"/>
      <c r="E80" s="43"/>
      <c r="F80" s="42"/>
      <c r="G80" s="42" t="str">
        <f t="shared" si="9"/>
        <v/>
      </c>
      <c r="H80" s="85" t="str">
        <f t="shared" si="10"/>
        <v/>
      </c>
      <c r="I80" s="85" t="str">
        <f t="shared" si="13"/>
        <v/>
      </c>
      <c r="J80" s="84" t="str">
        <f>IF(B80="","",IF($N$7="Steel",2,IF($N$7="Fireprotect",VLOOKUP(MAX(C80:E80),'The Costumer''s Details'!$AD$15:$AF$18,3),VLOOKUP(MAX(C80:E80),'The Costumer''s Details'!$AD$10:$AF$13,3))))</f>
        <v/>
      </c>
      <c r="K80" s="68" t="str">
        <f t="shared" si="11"/>
        <v/>
      </c>
      <c r="L80" s="85" t="str">
        <f t="shared" si="12"/>
        <v/>
      </c>
      <c r="M80" s="44"/>
      <c r="N80" s="45"/>
    </row>
    <row r="81" spans="1:14" ht="17.25" customHeight="1" x14ac:dyDescent="0.25">
      <c r="A81" s="101"/>
      <c r="B81" s="42"/>
      <c r="C81" s="43"/>
      <c r="D81" s="43"/>
      <c r="E81" s="43"/>
      <c r="F81" s="42"/>
      <c r="G81" s="42" t="str">
        <f t="shared" si="9"/>
        <v/>
      </c>
      <c r="H81" s="85" t="str">
        <f t="shared" si="10"/>
        <v/>
      </c>
      <c r="I81" s="85" t="str">
        <f t="shared" si="13"/>
        <v/>
      </c>
      <c r="J81" s="84" t="str">
        <f>IF(B81="","",IF($N$7="Steel",2,IF($N$7="Fireprotect",VLOOKUP(MAX(C81:E81),'The Costumer''s Details'!$AD$15:$AF$18,3),VLOOKUP(MAX(C81:E81),'The Costumer''s Details'!$AD$10:$AF$13,3))))</f>
        <v/>
      </c>
      <c r="K81" s="68" t="str">
        <f t="shared" si="11"/>
        <v/>
      </c>
      <c r="L81" s="85" t="str">
        <f t="shared" si="12"/>
        <v/>
      </c>
      <c r="M81" s="44"/>
      <c r="N81" s="45"/>
    </row>
    <row r="82" spans="1:14" ht="17.25" customHeight="1" x14ac:dyDescent="0.25">
      <c r="A82" s="101"/>
      <c r="B82" s="42"/>
      <c r="C82" s="43"/>
      <c r="D82" s="43"/>
      <c r="E82" s="43"/>
      <c r="F82" s="42"/>
      <c r="G82" s="42" t="str">
        <f t="shared" si="9"/>
        <v/>
      </c>
      <c r="H82" s="85" t="str">
        <f t="shared" si="10"/>
        <v/>
      </c>
      <c r="I82" s="85" t="str">
        <f t="shared" si="13"/>
        <v/>
      </c>
      <c r="J82" s="84" t="str">
        <f>IF(B82="","",IF($N$7="Steel",2,IF($N$7="Fireprotect",VLOOKUP(MAX(C82:E82),'The Costumer''s Details'!$AD$15:$AF$18,3),VLOOKUP(MAX(C82:E82),'The Costumer''s Details'!$AD$10:$AF$13,3))))</f>
        <v/>
      </c>
      <c r="K82" s="68" t="str">
        <f t="shared" si="11"/>
        <v/>
      </c>
      <c r="L82" s="85" t="str">
        <f t="shared" si="12"/>
        <v/>
      </c>
      <c r="M82" s="44"/>
      <c r="N82" s="45"/>
    </row>
    <row r="83" spans="1:14" ht="17.25" customHeight="1" x14ac:dyDescent="0.25">
      <c r="A83" s="101"/>
      <c r="B83" s="42"/>
      <c r="C83" s="43"/>
      <c r="D83" s="43"/>
      <c r="E83" s="43"/>
      <c r="F83" s="42"/>
      <c r="G83" s="42" t="str">
        <f t="shared" si="9"/>
        <v/>
      </c>
      <c r="H83" s="85" t="str">
        <f t="shared" si="10"/>
        <v/>
      </c>
      <c r="I83" s="85" t="str">
        <f t="shared" si="13"/>
        <v/>
      </c>
      <c r="J83" s="84" t="str">
        <f>IF(B83="","",IF($N$7="Steel",2,IF($N$7="Fireprotect",VLOOKUP(MAX(C83:E83),'The Costumer''s Details'!$AD$15:$AF$18,3),VLOOKUP(MAX(C83:E83),'The Costumer''s Details'!$AD$10:$AF$13,3))))</f>
        <v/>
      </c>
      <c r="K83" s="68" t="str">
        <f t="shared" si="11"/>
        <v/>
      </c>
      <c r="L83" s="85" t="str">
        <f t="shared" si="12"/>
        <v/>
      </c>
      <c r="M83" s="44"/>
      <c r="N83" s="45"/>
    </row>
    <row r="84" spans="1:14" ht="17.25" customHeight="1" x14ac:dyDescent="0.25">
      <c r="A84" s="101"/>
      <c r="B84" s="42"/>
      <c r="C84" s="43"/>
      <c r="D84" s="43"/>
      <c r="E84" s="43"/>
      <c r="F84" s="42"/>
      <c r="G84" s="42" t="str">
        <f t="shared" si="9"/>
        <v/>
      </c>
      <c r="H84" s="85" t="str">
        <f t="shared" si="10"/>
        <v/>
      </c>
      <c r="I84" s="85" t="str">
        <f t="shared" si="13"/>
        <v/>
      </c>
      <c r="J84" s="84" t="str">
        <f>IF(B84="","",IF($N$7="Steel",2,IF($N$7="Fireprotect",VLOOKUP(MAX(C84:E84),'The Costumer''s Details'!$AD$15:$AF$18,3),VLOOKUP(MAX(C84:E84),'The Costumer''s Details'!$AD$10:$AF$13,3))))</f>
        <v/>
      </c>
      <c r="K84" s="68" t="str">
        <f t="shared" si="11"/>
        <v/>
      </c>
      <c r="L84" s="85" t="str">
        <f t="shared" si="12"/>
        <v/>
      </c>
      <c r="M84" s="44"/>
      <c r="N84" s="45"/>
    </row>
    <row r="85" spans="1:14" ht="17.25" customHeight="1" x14ac:dyDescent="0.25">
      <c r="A85" s="101"/>
      <c r="B85" s="42"/>
      <c r="C85" s="43"/>
      <c r="D85" s="43"/>
      <c r="E85" s="43"/>
      <c r="F85" s="42"/>
      <c r="G85" s="42" t="str">
        <f t="shared" si="9"/>
        <v/>
      </c>
      <c r="H85" s="85" t="str">
        <f t="shared" si="10"/>
        <v/>
      </c>
      <c r="I85" s="85" t="str">
        <f t="shared" si="13"/>
        <v/>
      </c>
      <c r="J85" s="84" t="str">
        <f>IF(B85="","",IF($N$7="Steel",2,IF($N$7="Fireprotect",VLOOKUP(MAX(C85:E85),'The Costumer''s Details'!$AD$15:$AF$18,3),VLOOKUP(MAX(C85:E85),'The Costumer''s Details'!$AD$10:$AF$13,3))))</f>
        <v/>
      </c>
      <c r="K85" s="68" t="str">
        <f t="shared" si="11"/>
        <v/>
      </c>
      <c r="L85" s="85" t="str">
        <f t="shared" si="12"/>
        <v/>
      </c>
      <c r="M85" s="44"/>
      <c r="N85" s="45"/>
    </row>
    <row r="86" spans="1:14" ht="17.25" customHeight="1" x14ac:dyDescent="0.25">
      <c r="A86" s="101"/>
      <c r="B86" s="42"/>
      <c r="C86" s="43"/>
      <c r="D86" s="43"/>
      <c r="E86" s="43"/>
      <c r="F86" s="42"/>
      <c r="G86" s="42" t="str">
        <f t="shared" si="9"/>
        <v/>
      </c>
      <c r="H86" s="85" t="str">
        <f t="shared" si="10"/>
        <v/>
      </c>
      <c r="I86" s="85" t="str">
        <f t="shared" si="13"/>
        <v/>
      </c>
      <c r="J86" s="84" t="str">
        <f>IF(B86="","",IF($N$7="Steel",2,IF($N$7="Fireprotect",VLOOKUP(MAX(C86:E86),'The Costumer''s Details'!$AD$15:$AF$18,3),VLOOKUP(MAX(C86:E86),'The Costumer''s Details'!$AD$10:$AF$13,3))))</f>
        <v/>
      </c>
      <c r="K86" s="68" t="str">
        <f t="shared" si="11"/>
        <v/>
      </c>
      <c r="L86" s="85" t="str">
        <f t="shared" si="12"/>
        <v/>
      </c>
      <c r="M86" s="44"/>
      <c r="N86" s="45"/>
    </row>
    <row r="87" spans="1:14" ht="17.25" customHeight="1" x14ac:dyDescent="0.25">
      <c r="A87" s="101"/>
      <c r="B87" s="42"/>
      <c r="C87" s="43"/>
      <c r="D87" s="43"/>
      <c r="E87" s="43"/>
      <c r="F87" s="42"/>
      <c r="G87" s="42" t="str">
        <f t="shared" si="9"/>
        <v/>
      </c>
      <c r="H87" s="85" t="str">
        <f t="shared" si="10"/>
        <v/>
      </c>
      <c r="I87" s="85" t="str">
        <f t="shared" si="13"/>
        <v/>
      </c>
      <c r="J87" s="84" t="str">
        <f>IF(B87="","",IF($N$7="Steel",2,IF($N$7="Fireprotect",VLOOKUP(MAX(C87:E87),'The Costumer''s Details'!$AD$15:$AF$18,3),VLOOKUP(MAX(C87:E87),'The Costumer''s Details'!$AD$10:$AF$13,3))))</f>
        <v/>
      </c>
      <c r="K87" s="68" t="str">
        <f t="shared" si="11"/>
        <v/>
      </c>
      <c r="L87" s="85" t="str">
        <f t="shared" si="12"/>
        <v/>
      </c>
      <c r="M87" s="44"/>
      <c r="N87" s="45"/>
    </row>
    <row r="88" spans="1:14" ht="17.25" customHeight="1" x14ac:dyDescent="0.25">
      <c r="A88" s="101"/>
      <c r="B88" s="42"/>
      <c r="C88" s="43"/>
      <c r="D88" s="43"/>
      <c r="E88" s="43"/>
      <c r="F88" s="42"/>
      <c r="G88" s="42" t="str">
        <f t="shared" si="9"/>
        <v/>
      </c>
      <c r="H88" s="85" t="str">
        <f t="shared" si="10"/>
        <v/>
      </c>
      <c r="I88" s="85" t="str">
        <f t="shared" si="13"/>
        <v/>
      </c>
      <c r="J88" s="84" t="str">
        <f>IF(B88="","",IF($N$7="Steel",2,IF($N$7="Fireprotect",VLOOKUP(MAX(C88:E88),'The Costumer''s Details'!$AD$15:$AF$18,3),VLOOKUP(MAX(C88:E88),'The Costumer''s Details'!$AD$10:$AF$13,3))))</f>
        <v/>
      </c>
      <c r="K88" s="68" t="str">
        <f t="shared" si="11"/>
        <v/>
      </c>
      <c r="L88" s="85" t="str">
        <f t="shared" si="12"/>
        <v/>
      </c>
      <c r="M88" s="44"/>
      <c r="N88" s="45"/>
    </row>
    <row r="89" spans="1:14" ht="17.25" customHeight="1" x14ac:dyDescent="0.25">
      <c r="A89" s="101"/>
      <c r="B89" s="42"/>
      <c r="C89" s="43"/>
      <c r="D89" s="43"/>
      <c r="E89" s="43"/>
      <c r="F89" s="42"/>
      <c r="G89" s="42" t="str">
        <f t="shared" si="9"/>
        <v/>
      </c>
      <c r="H89" s="85" t="str">
        <f t="shared" si="10"/>
        <v/>
      </c>
      <c r="I89" s="85" t="str">
        <f t="shared" si="13"/>
        <v/>
      </c>
      <c r="J89" s="84" t="str">
        <f>IF(B89="","",IF($N$7="Steel",2,IF($N$7="Fireprotect",VLOOKUP(MAX(C89:E89),'The Costumer''s Details'!$AD$15:$AF$18,3),VLOOKUP(MAX(C89:E89),'The Costumer''s Details'!$AD$10:$AF$13,3))))</f>
        <v/>
      </c>
      <c r="K89" s="68" t="str">
        <f t="shared" si="11"/>
        <v/>
      </c>
      <c r="L89" s="85" t="str">
        <f t="shared" si="12"/>
        <v/>
      </c>
      <c r="M89" s="44"/>
      <c r="N89" s="45"/>
    </row>
    <row r="90" spans="1:14" ht="17.25" customHeight="1" x14ac:dyDescent="0.25">
      <c r="A90" s="101"/>
      <c r="B90" s="42"/>
      <c r="C90" s="43"/>
      <c r="D90" s="43"/>
      <c r="E90" s="43"/>
      <c r="F90" s="42"/>
      <c r="G90" s="42" t="str">
        <f t="shared" si="9"/>
        <v/>
      </c>
      <c r="H90" s="85" t="str">
        <f t="shared" si="10"/>
        <v/>
      </c>
      <c r="I90" s="85" t="str">
        <f t="shared" si="13"/>
        <v/>
      </c>
      <c r="J90" s="84" t="str">
        <f>IF(B90="","",IF($N$7="Steel",2,IF($N$7="Fireprotect",VLOOKUP(MAX(C90:E90),'The Costumer''s Details'!$AD$15:$AF$18,3),VLOOKUP(MAX(C90:E90),'The Costumer''s Details'!$AD$10:$AF$13,3))))</f>
        <v/>
      </c>
      <c r="K90" s="68" t="str">
        <f t="shared" si="11"/>
        <v/>
      </c>
      <c r="L90" s="85" t="str">
        <f t="shared" si="12"/>
        <v/>
      </c>
      <c r="M90" s="44"/>
      <c r="N90" s="45"/>
    </row>
    <row r="91" spans="1:14" ht="17.25" customHeight="1" x14ac:dyDescent="0.25">
      <c r="A91" s="101"/>
      <c r="B91" s="42"/>
      <c r="C91" s="43"/>
      <c r="D91" s="43"/>
      <c r="E91" s="43"/>
      <c r="F91" s="42"/>
      <c r="G91" s="42" t="str">
        <f t="shared" si="9"/>
        <v/>
      </c>
      <c r="H91" s="85" t="str">
        <f t="shared" si="10"/>
        <v/>
      </c>
      <c r="I91" s="85" t="str">
        <f t="shared" si="13"/>
        <v/>
      </c>
      <c r="J91" s="84" t="str">
        <f>IF(B91="","",IF($N$7="Steel",2,IF($N$7="Fireprotect",VLOOKUP(MAX(C91:E91),'The Costumer''s Details'!$AD$15:$AF$18,3),VLOOKUP(MAX(C91:E91),'The Costumer''s Details'!$AD$10:$AF$13,3))))</f>
        <v/>
      </c>
      <c r="K91" s="68" t="str">
        <f t="shared" si="11"/>
        <v/>
      </c>
      <c r="L91" s="85" t="str">
        <f t="shared" si="12"/>
        <v/>
      </c>
      <c r="M91" s="44"/>
      <c r="N91" s="45"/>
    </row>
    <row r="92" spans="1:14" ht="17.25" customHeight="1" x14ac:dyDescent="0.25">
      <c r="A92" s="101"/>
      <c r="B92" s="42"/>
      <c r="C92" s="43"/>
      <c r="D92" s="43"/>
      <c r="E92" s="43"/>
      <c r="F92" s="42"/>
      <c r="G92" s="42" t="str">
        <f t="shared" si="9"/>
        <v/>
      </c>
      <c r="H92" s="85" t="str">
        <f t="shared" si="10"/>
        <v/>
      </c>
      <c r="I92" s="85" t="str">
        <f t="shared" si="13"/>
        <v/>
      </c>
      <c r="J92" s="84" t="str">
        <f>IF(B92="","",IF($N$7="Steel",2,IF($N$7="Fireprotect",VLOOKUP(MAX(C92:E92),'The Costumer''s Details'!$AD$15:$AF$18,3),VLOOKUP(MAX(C92:E92),'The Costumer''s Details'!$AD$10:$AF$13,3))))</f>
        <v/>
      </c>
      <c r="K92" s="68" t="str">
        <f t="shared" si="11"/>
        <v/>
      </c>
      <c r="L92" s="85" t="str">
        <f t="shared" si="12"/>
        <v/>
      </c>
      <c r="M92" s="44"/>
      <c r="N92" s="45"/>
    </row>
    <row r="93" spans="1:14" ht="17.25" customHeight="1" x14ac:dyDescent="0.25">
      <c r="A93" s="101"/>
      <c r="B93" s="42"/>
      <c r="C93" s="43"/>
      <c r="D93" s="43"/>
      <c r="E93" s="43"/>
      <c r="F93" s="42"/>
      <c r="G93" s="42" t="str">
        <f t="shared" si="9"/>
        <v/>
      </c>
      <c r="H93" s="85" t="str">
        <f t="shared" si="10"/>
        <v/>
      </c>
      <c r="I93" s="85" t="str">
        <f t="shared" si="13"/>
        <v/>
      </c>
      <c r="J93" s="84" t="str">
        <f>IF(B93="","",IF($N$7="Steel",2,IF($N$7="Fireprotect",VLOOKUP(MAX(C93:E93),'The Costumer''s Details'!$AD$15:$AF$18,3),VLOOKUP(MAX(C93:E93),'The Costumer''s Details'!$AD$10:$AF$13,3))))</f>
        <v/>
      </c>
      <c r="K93" s="68" t="str">
        <f t="shared" si="11"/>
        <v/>
      </c>
      <c r="L93" s="85" t="str">
        <f t="shared" si="12"/>
        <v/>
      </c>
      <c r="M93" s="44"/>
      <c r="N93" s="45"/>
    </row>
    <row r="94" spans="1:14" ht="17.25" customHeight="1" x14ac:dyDescent="0.25">
      <c r="A94" s="101"/>
      <c r="B94" s="42"/>
      <c r="C94" s="43"/>
      <c r="D94" s="43"/>
      <c r="E94" s="43"/>
      <c r="F94" s="42"/>
      <c r="G94" s="42" t="str">
        <f t="shared" si="9"/>
        <v/>
      </c>
      <c r="H94" s="85" t="str">
        <f t="shared" si="10"/>
        <v/>
      </c>
      <c r="I94" s="85" t="str">
        <f t="shared" si="13"/>
        <v/>
      </c>
      <c r="J94" s="84" t="str">
        <f>IF(B94="","",IF($N$7="Steel",2,IF($N$7="Fireprotect",VLOOKUP(MAX(C94:E94),'The Costumer''s Details'!$AD$15:$AF$18,3),VLOOKUP(MAX(C94:E94),'The Costumer''s Details'!$AD$10:$AF$13,3))))</f>
        <v/>
      </c>
      <c r="K94" s="68" t="str">
        <f t="shared" si="11"/>
        <v/>
      </c>
      <c r="L94" s="85" t="str">
        <f t="shared" si="12"/>
        <v/>
      </c>
      <c r="M94" s="44"/>
      <c r="N94" s="45"/>
    </row>
    <row r="95" spans="1:14" ht="17.25" customHeight="1" x14ac:dyDescent="0.25">
      <c r="A95" s="101"/>
      <c r="B95" s="42"/>
      <c r="C95" s="43"/>
      <c r="D95" s="43"/>
      <c r="E95" s="43"/>
      <c r="F95" s="42"/>
      <c r="G95" s="42" t="str">
        <f t="shared" si="9"/>
        <v/>
      </c>
      <c r="H95" s="85" t="str">
        <f t="shared" si="10"/>
        <v/>
      </c>
      <c r="I95" s="85" t="str">
        <f t="shared" si="13"/>
        <v/>
      </c>
      <c r="J95" s="84" t="str">
        <f>IF(B95="","",IF($N$7="Steel",2,IF($N$7="Fireprotect",VLOOKUP(MAX(C95:E95),'The Costumer''s Details'!$AD$15:$AF$18,3),VLOOKUP(MAX(C95:E95),'The Costumer''s Details'!$AD$10:$AF$13,3))))</f>
        <v/>
      </c>
      <c r="K95" s="68" t="str">
        <f t="shared" si="11"/>
        <v/>
      </c>
      <c r="L95" s="85" t="str">
        <f t="shared" si="12"/>
        <v/>
      </c>
      <c r="M95" s="44"/>
      <c r="N95" s="45"/>
    </row>
    <row r="96" spans="1:14" ht="17.25" customHeight="1" x14ac:dyDescent="0.25">
      <c r="A96" s="101"/>
      <c r="B96" s="42"/>
      <c r="C96" s="43"/>
      <c r="D96" s="43"/>
      <c r="E96" s="43"/>
      <c r="F96" s="42"/>
      <c r="G96" s="42" t="str">
        <f t="shared" si="9"/>
        <v/>
      </c>
      <c r="H96" s="85" t="str">
        <f t="shared" si="10"/>
        <v/>
      </c>
      <c r="I96" s="85" t="str">
        <f t="shared" si="13"/>
        <v/>
      </c>
      <c r="J96" s="84" t="str">
        <f>IF(B96="","",IF($N$7="Steel",2,IF($N$7="Fireprotect",VLOOKUP(MAX(C96:E96),'The Costumer''s Details'!$AD$15:$AF$18,3),VLOOKUP(MAX(C96:E96),'The Costumer''s Details'!$AD$10:$AF$13,3))))</f>
        <v/>
      </c>
      <c r="K96" s="68" t="str">
        <f t="shared" si="11"/>
        <v/>
      </c>
      <c r="L96" s="85" t="str">
        <f t="shared" si="12"/>
        <v/>
      </c>
      <c r="M96" s="44"/>
      <c r="N96" s="45"/>
    </row>
    <row r="97" spans="1:14" ht="17.25" customHeight="1" x14ac:dyDescent="0.25">
      <c r="A97" s="101"/>
      <c r="B97" s="42"/>
      <c r="C97" s="43"/>
      <c r="D97" s="43"/>
      <c r="E97" s="43"/>
      <c r="F97" s="42"/>
      <c r="G97" s="42" t="str">
        <f t="shared" si="9"/>
        <v/>
      </c>
      <c r="H97" s="85" t="str">
        <f t="shared" si="10"/>
        <v/>
      </c>
      <c r="I97" s="85" t="str">
        <f t="shared" si="13"/>
        <v/>
      </c>
      <c r="J97" s="84" t="str">
        <f>IF(B97="","",IF($N$7="Steel",2,IF($N$7="Fireprotect",VLOOKUP(MAX(C97:E97),'The Costumer''s Details'!$AD$15:$AF$18,3),VLOOKUP(MAX(C97:E97),'The Costumer''s Details'!$AD$10:$AF$13,3))))</f>
        <v/>
      </c>
      <c r="K97" s="68" t="str">
        <f t="shared" si="11"/>
        <v/>
      </c>
      <c r="L97" s="85" t="str">
        <f t="shared" si="12"/>
        <v/>
      </c>
      <c r="M97" s="44"/>
      <c r="N97" s="45"/>
    </row>
    <row r="98" spans="1:14" ht="17.25" customHeight="1" x14ac:dyDescent="0.25">
      <c r="A98" s="101"/>
      <c r="B98" s="42"/>
      <c r="C98" s="43"/>
      <c r="D98" s="43"/>
      <c r="E98" s="43"/>
      <c r="F98" s="42"/>
      <c r="G98" s="42" t="str">
        <f t="shared" si="9"/>
        <v/>
      </c>
      <c r="H98" s="85" t="str">
        <f t="shared" si="10"/>
        <v/>
      </c>
      <c r="I98" s="85" t="str">
        <f t="shared" si="13"/>
        <v/>
      </c>
      <c r="J98" s="84" t="str">
        <f>IF(B98="","",IF($N$7="Steel",2,IF($N$7="Fireprotect",VLOOKUP(MAX(C98:E98),'The Costumer''s Details'!$AD$15:$AF$18,3),VLOOKUP(MAX(C98:E98),'The Costumer''s Details'!$AD$10:$AF$13,3))))</f>
        <v/>
      </c>
      <c r="K98" s="68" t="str">
        <f t="shared" si="11"/>
        <v/>
      </c>
      <c r="L98" s="85" t="str">
        <f t="shared" si="12"/>
        <v/>
      </c>
      <c r="M98" s="44"/>
      <c r="N98" s="45"/>
    </row>
    <row r="99" spans="1:14" ht="17.25" customHeight="1" x14ac:dyDescent="0.25">
      <c r="A99" s="101"/>
      <c r="B99" s="42"/>
      <c r="C99" s="43"/>
      <c r="D99" s="43"/>
      <c r="E99" s="43"/>
      <c r="F99" s="42"/>
      <c r="G99" s="42" t="str">
        <f t="shared" si="9"/>
        <v/>
      </c>
      <c r="H99" s="85" t="str">
        <f t="shared" si="10"/>
        <v/>
      </c>
      <c r="I99" s="85" t="str">
        <f t="shared" si="13"/>
        <v/>
      </c>
      <c r="J99" s="84" t="str">
        <f>IF(B99="","",IF($N$7="Steel",2,IF($N$7="Fireprotect",VLOOKUP(MAX(C99:E99),'The Costumer''s Details'!$AD$15:$AF$18,3),VLOOKUP(MAX(C99:E99),'The Costumer''s Details'!$AD$10:$AF$13,3))))</f>
        <v/>
      </c>
      <c r="K99" s="68" t="str">
        <f t="shared" si="11"/>
        <v/>
      </c>
      <c r="L99" s="85" t="str">
        <f t="shared" si="12"/>
        <v/>
      </c>
      <c r="M99" s="44"/>
      <c r="N99" s="45"/>
    </row>
    <row r="100" spans="1:14" ht="17.25" customHeight="1" x14ac:dyDescent="0.25">
      <c r="A100" s="101"/>
      <c r="B100" s="42"/>
      <c r="C100" s="43"/>
      <c r="D100" s="43"/>
      <c r="E100" s="43"/>
      <c r="F100" s="42"/>
      <c r="G100" s="42" t="str">
        <f t="shared" si="9"/>
        <v/>
      </c>
      <c r="H100" s="85" t="str">
        <f t="shared" si="10"/>
        <v/>
      </c>
      <c r="I100" s="85" t="str">
        <f t="shared" si="13"/>
        <v/>
      </c>
      <c r="J100" s="84" t="str">
        <f>IF(B100="","",IF($N$7="Steel",2,IF($N$7="Fireprotect",VLOOKUP(MAX(C100:E100),'The Costumer''s Details'!$AD$15:$AF$18,3),VLOOKUP(MAX(C100:E100),'The Costumer''s Details'!$AD$10:$AF$13,3))))</f>
        <v/>
      </c>
      <c r="K100" s="68" t="str">
        <f t="shared" si="11"/>
        <v/>
      </c>
      <c r="L100" s="85" t="str">
        <f t="shared" si="12"/>
        <v/>
      </c>
      <c r="M100" s="44"/>
      <c r="N100" s="45"/>
    </row>
    <row r="101" spans="1:14" ht="17.25" customHeight="1" x14ac:dyDescent="0.25">
      <c r="A101" s="101"/>
      <c r="B101" s="42"/>
      <c r="C101" s="43"/>
      <c r="D101" s="43"/>
      <c r="E101" s="43"/>
      <c r="F101" s="42"/>
      <c r="G101" s="42" t="str">
        <f t="shared" si="9"/>
        <v/>
      </c>
      <c r="H101" s="85" t="str">
        <f t="shared" si="10"/>
        <v/>
      </c>
      <c r="I101" s="85" t="str">
        <f t="shared" si="13"/>
        <v/>
      </c>
      <c r="J101" s="84" t="str">
        <f>IF(B101="","",IF($N$7="Steel",2,IF($N$7="Fireprotect",VLOOKUP(MAX(C101:E101),'The Costumer''s Details'!$AD$15:$AF$18,3),VLOOKUP(MAX(C101:E101),'The Costumer''s Details'!$AD$10:$AF$13,3))))</f>
        <v/>
      </c>
      <c r="K101" s="68" t="str">
        <f t="shared" si="11"/>
        <v/>
      </c>
      <c r="L101" s="85" t="str">
        <f t="shared" si="12"/>
        <v/>
      </c>
      <c r="M101" s="44"/>
      <c r="N101" s="45"/>
    </row>
    <row r="102" spans="1:14" ht="17.25" customHeight="1" x14ac:dyDescent="0.25">
      <c r="A102" s="101"/>
      <c r="B102" s="42"/>
      <c r="C102" s="43"/>
      <c r="D102" s="43"/>
      <c r="E102" s="43"/>
      <c r="F102" s="42"/>
      <c r="G102" s="42" t="str">
        <f t="shared" si="9"/>
        <v/>
      </c>
      <c r="H102" s="85" t="str">
        <f t="shared" si="10"/>
        <v/>
      </c>
      <c r="I102" s="85" t="str">
        <f t="shared" si="13"/>
        <v/>
      </c>
      <c r="J102" s="84" t="str">
        <f>IF(B102="","",IF($N$7="Steel",2,IF($N$7="Fireprotect",VLOOKUP(MAX(C102:E102),'The Costumer''s Details'!$AD$15:$AF$18,3),VLOOKUP(MAX(C102:E102),'The Costumer''s Details'!$AD$10:$AF$13,3))))</f>
        <v/>
      </c>
      <c r="K102" s="68" t="str">
        <f t="shared" si="11"/>
        <v/>
      </c>
      <c r="L102" s="85" t="str">
        <f t="shared" si="12"/>
        <v/>
      </c>
      <c r="M102" s="44"/>
      <c r="N102" s="45"/>
    </row>
    <row r="103" spans="1:14" ht="17.25" customHeight="1" x14ac:dyDescent="0.25">
      <c r="A103" s="101"/>
      <c r="B103" s="42"/>
      <c r="C103" s="43"/>
      <c r="D103" s="43"/>
      <c r="E103" s="43"/>
      <c r="F103" s="42"/>
      <c r="G103" s="42" t="str">
        <f t="shared" si="9"/>
        <v/>
      </c>
      <c r="H103" s="85" t="str">
        <f t="shared" si="10"/>
        <v/>
      </c>
      <c r="I103" s="85" t="str">
        <f t="shared" si="13"/>
        <v/>
      </c>
      <c r="J103" s="84" t="str">
        <f>IF(B103="","",IF($N$7="Steel",2,IF($N$7="Fireprotect",VLOOKUP(MAX(C103:E103),'The Costumer''s Details'!$AD$15:$AF$18,3),VLOOKUP(MAX(C103:E103),'The Costumer''s Details'!$AD$10:$AF$13,3))))</f>
        <v/>
      </c>
      <c r="K103" s="68" t="str">
        <f t="shared" si="11"/>
        <v/>
      </c>
      <c r="L103" s="85" t="str">
        <f t="shared" si="12"/>
        <v/>
      </c>
      <c r="M103" s="44"/>
      <c r="N103" s="45"/>
    </row>
    <row r="104" spans="1:14" ht="17.25" customHeight="1" x14ac:dyDescent="0.25">
      <c r="A104" s="101"/>
      <c r="B104" s="42"/>
      <c r="C104" s="43"/>
      <c r="D104" s="43"/>
      <c r="E104" s="43"/>
      <c r="F104" s="42"/>
      <c r="G104" s="42" t="str">
        <f t="shared" si="9"/>
        <v/>
      </c>
      <c r="H104" s="85" t="str">
        <f t="shared" si="10"/>
        <v/>
      </c>
      <c r="I104" s="85" t="str">
        <f t="shared" si="13"/>
        <v/>
      </c>
      <c r="J104" s="84" t="str">
        <f>IF(B104="","",IF($N$7="Steel",2,IF($N$7="Fireprotect",VLOOKUP(MAX(C104:E104),'The Costumer''s Details'!$AD$15:$AF$18,3),VLOOKUP(MAX(C104:E104),'The Costumer''s Details'!$AD$10:$AF$13,3))))</f>
        <v/>
      </c>
      <c r="K104" s="68" t="str">
        <f t="shared" si="11"/>
        <v/>
      </c>
      <c r="L104" s="85" t="str">
        <f t="shared" si="12"/>
        <v/>
      </c>
      <c r="M104" s="44"/>
      <c r="N104" s="45"/>
    </row>
    <row r="105" spans="1:14" ht="17.25" customHeight="1" x14ac:dyDescent="0.25">
      <c r="A105" s="101"/>
      <c r="B105" s="42"/>
      <c r="C105" s="43"/>
      <c r="D105" s="43"/>
      <c r="E105" s="43"/>
      <c r="F105" s="42"/>
      <c r="G105" s="42" t="str">
        <f t="shared" si="9"/>
        <v/>
      </c>
      <c r="H105" s="85" t="str">
        <f t="shared" si="10"/>
        <v/>
      </c>
      <c r="I105" s="85" t="str">
        <f t="shared" si="13"/>
        <v/>
      </c>
      <c r="J105" s="84" t="str">
        <f>IF(B105="","",IF($N$7="Steel",2,IF($N$7="Fireprotect",VLOOKUP(MAX(C105:E105),'The Costumer''s Details'!$AD$15:$AF$18,3),VLOOKUP(MAX(C105:E105),'The Costumer''s Details'!$AD$10:$AF$13,3))))</f>
        <v/>
      </c>
      <c r="K105" s="68" t="str">
        <f t="shared" si="11"/>
        <v/>
      </c>
      <c r="L105" s="85" t="str">
        <f t="shared" si="12"/>
        <v/>
      </c>
      <c r="M105" s="44"/>
      <c r="N105" s="45"/>
    </row>
    <row r="106" spans="1:14" ht="17.25" customHeight="1" x14ac:dyDescent="0.25">
      <c r="A106" s="101"/>
      <c r="B106" s="42"/>
      <c r="C106" s="43"/>
      <c r="D106" s="43"/>
      <c r="E106" s="43"/>
      <c r="F106" s="42"/>
      <c r="G106" s="42" t="str">
        <f t="shared" si="9"/>
        <v/>
      </c>
      <c r="H106" s="85" t="str">
        <f t="shared" si="10"/>
        <v/>
      </c>
      <c r="I106" s="85" t="str">
        <f t="shared" si="13"/>
        <v/>
      </c>
      <c r="J106" s="84" t="str">
        <f>IF(B106="","",IF($N$7="Steel",2,IF($N$7="Fireprotect",VLOOKUP(MAX(C106:E106),'The Costumer''s Details'!$AD$15:$AF$18,3),VLOOKUP(MAX(C106:E106),'The Costumer''s Details'!$AD$10:$AF$13,3))))</f>
        <v/>
      </c>
      <c r="K106" s="68" t="str">
        <f t="shared" si="11"/>
        <v/>
      </c>
      <c r="L106" s="85" t="str">
        <f t="shared" si="12"/>
        <v/>
      </c>
      <c r="M106" s="44"/>
      <c r="N106" s="45"/>
    </row>
    <row r="107" spans="1:14" ht="17.25" customHeight="1" x14ac:dyDescent="0.25">
      <c r="A107" s="101"/>
      <c r="B107" s="42"/>
      <c r="C107" s="43"/>
      <c r="D107" s="43"/>
      <c r="E107" s="43"/>
      <c r="F107" s="42"/>
      <c r="G107" s="42" t="str">
        <f t="shared" si="9"/>
        <v/>
      </c>
      <c r="H107" s="85" t="str">
        <f t="shared" si="10"/>
        <v/>
      </c>
      <c r="I107" s="85" t="str">
        <f t="shared" si="13"/>
        <v/>
      </c>
      <c r="J107" s="84" t="str">
        <f>IF(B107="","",IF($N$7="Steel",2,IF($N$7="Fireprotect",VLOOKUP(MAX(C107:E107),'The Costumer''s Details'!$AD$15:$AF$18,3),VLOOKUP(MAX(C107:E107),'The Costumer''s Details'!$AD$10:$AF$13,3))))</f>
        <v/>
      </c>
      <c r="K107" s="68" t="str">
        <f t="shared" si="11"/>
        <v/>
      </c>
      <c r="L107" s="85" t="str">
        <f t="shared" si="12"/>
        <v/>
      </c>
      <c r="M107" s="44"/>
      <c r="N107" s="45"/>
    </row>
    <row r="108" spans="1:14" ht="17.25" customHeight="1" x14ac:dyDescent="0.25">
      <c r="A108" s="101"/>
      <c r="B108" s="42"/>
      <c r="C108" s="43"/>
      <c r="D108" s="43"/>
      <c r="E108" s="43"/>
      <c r="F108" s="42"/>
      <c r="G108" s="42" t="str">
        <f t="shared" ref="G108:G139" si="14">IF(B108="","",IF(F108=90,100,0))</f>
        <v/>
      </c>
      <c r="H108" s="85" t="str">
        <f t="shared" ref="H108:H139" si="15">IF(B108="","",IF(G108=100,50,IF(F108=90,100,62)))</f>
        <v/>
      </c>
      <c r="I108" s="85" t="str">
        <f t="shared" si="13"/>
        <v/>
      </c>
      <c r="J108" s="84" t="str">
        <f>IF(B108="","",IF($N$7="Steel",2,IF($N$7="Fireprotect",VLOOKUP(MAX(C108:E108),'The Costumer''s Details'!$AD$15:$AF$18,3),VLOOKUP(MAX(C108:E108),'The Costumer''s Details'!$AD$10:$AF$13,3))))</f>
        <v/>
      </c>
      <c r="K108" s="68" t="str">
        <f t="shared" si="11"/>
        <v/>
      </c>
      <c r="L108" s="85" t="str">
        <f t="shared" si="12"/>
        <v/>
      </c>
      <c r="M108" s="44"/>
      <c r="N108" s="45"/>
    </row>
    <row r="109" spans="1:14" ht="17.25" customHeight="1" x14ac:dyDescent="0.25">
      <c r="A109" s="101"/>
      <c r="B109" s="42"/>
      <c r="C109" s="43"/>
      <c r="D109" s="43"/>
      <c r="E109" s="43"/>
      <c r="F109" s="42"/>
      <c r="G109" s="42" t="str">
        <f t="shared" si="14"/>
        <v/>
      </c>
      <c r="H109" s="85" t="str">
        <f t="shared" si="15"/>
        <v/>
      </c>
      <c r="I109" s="85" t="str">
        <f t="shared" si="13"/>
        <v/>
      </c>
      <c r="J109" s="84" t="str">
        <f>IF(B109="","",IF($N$7="Steel",2,IF($N$7="Fireprotect",VLOOKUP(MAX(C109:E109),'The Costumer''s Details'!$AD$15:$AF$18,3),VLOOKUP(MAX(C109:E109),'The Costumer''s Details'!$AD$10:$AF$13,3))))</f>
        <v/>
      </c>
      <c r="K109" s="68" t="str">
        <f t="shared" si="11"/>
        <v/>
      </c>
      <c r="L109" s="85" t="str">
        <f t="shared" si="12"/>
        <v/>
      </c>
      <c r="M109" s="44"/>
      <c r="N109" s="45"/>
    </row>
    <row r="110" spans="1:14" ht="17.25" customHeight="1" x14ac:dyDescent="0.25">
      <c r="A110" s="101"/>
      <c r="B110" s="42"/>
      <c r="C110" s="43"/>
      <c r="D110" s="43"/>
      <c r="E110" s="43"/>
      <c r="F110" s="42"/>
      <c r="G110" s="42" t="str">
        <f t="shared" si="14"/>
        <v/>
      </c>
      <c r="H110" s="85" t="str">
        <f t="shared" si="15"/>
        <v/>
      </c>
      <c r="I110" s="85" t="str">
        <f t="shared" si="13"/>
        <v/>
      </c>
      <c r="J110" s="84" t="str">
        <f>IF(B110="","",IF($N$7="Steel",2,IF($N$7="Fireprotect",VLOOKUP(MAX(C110:E110),'The Costumer''s Details'!$AD$15:$AF$18,3),VLOOKUP(MAX(C110:E110),'The Costumer''s Details'!$AD$10:$AF$13,3))))</f>
        <v/>
      </c>
      <c r="K110" s="68" t="str">
        <f t="shared" si="11"/>
        <v/>
      </c>
      <c r="L110" s="85" t="str">
        <f t="shared" si="12"/>
        <v/>
      </c>
      <c r="M110" s="44"/>
      <c r="N110" s="45"/>
    </row>
    <row r="111" spans="1:14" ht="17.25" customHeight="1" x14ac:dyDescent="0.25">
      <c r="A111" s="101"/>
      <c r="B111" s="42"/>
      <c r="C111" s="43"/>
      <c r="D111" s="43"/>
      <c r="E111" s="43"/>
      <c r="F111" s="42"/>
      <c r="G111" s="42" t="str">
        <f t="shared" si="14"/>
        <v/>
      </c>
      <c r="H111" s="85" t="str">
        <f t="shared" si="15"/>
        <v/>
      </c>
      <c r="I111" s="85" t="str">
        <f t="shared" si="13"/>
        <v/>
      </c>
      <c r="J111" s="84" t="str">
        <f>IF(B111="","",IF($N$7="Steel",2,IF($N$7="Fireprotect",VLOOKUP(MAX(C111:E111),'The Costumer''s Details'!$AD$15:$AF$18,3),VLOOKUP(MAX(C111:E111),'The Costumer''s Details'!$AD$10:$AF$13,3))))</f>
        <v/>
      </c>
      <c r="K111" s="68" t="str">
        <f t="shared" si="11"/>
        <v/>
      </c>
      <c r="L111" s="85" t="str">
        <f t="shared" si="12"/>
        <v/>
      </c>
      <c r="M111" s="44"/>
      <c r="N111" s="45"/>
    </row>
  </sheetData>
  <mergeCells count="2">
    <mergeCell ref="H10:I10"/>
    <mergeCell ref="K10:L10"/>
  </mergeCells>
  <pageMargins left="0.39370078740157483" right="0.39370078740157483" top="0.39370078740157483" bottom="0.39370078740157483" header="0.51181102362204722" footer="0.11811023622047245"/>
  <pageSetup paperSize="9" scale="92" orientation="landscape" r:id="rId1"/>
  <headerFooter alignWithMargins="0">
    <oddHeader>&amp;C&amp;G</oddHeader>
  </headerFooter>
  <rowBreaks count="1" manualBreakCount="1">
    <brk id="25" max="16383" man="1"/>
  </rowBreaks>
  <drawing r:id="rId2"/>
  <legacyDrawingHF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8D893E-64EC-418B-BE00-C5EB09080DEF}">
  <dimension ref="A1:N100"/>
  <sheetViews>
    <sheetView zoomScaleNormal="100" workbookViewId="0">
      <pane xSplit="14" ySplit="11" topLeftCell="O12" activePane="bottomRight" state="frozen"/>
      <selection pane="topRight" activeCell="P1" sqref="P1"/>
      <selection pane="bottomLeft" activeCell="A14" sqref="A14"/>
      <selection pane="bottomRight" activeCell="A12" sqref="A12"/>
    </sheetView>
  </sheetViews>
  <sheetFormatPr defaultRowHeight="12.75" x14ac:dyDescent="0.2"/>
  <cols>
    <col min="1" max="1" width="9.42578125" customWidth="1"/>
    <col min="2" max="2" width="5.7109375" customWidth="1"/>
    <col min="3" max="5" width="10.7109375" customWidth="1"/>
    <col min="6" max="8" width="7.28515625" customWidth="1"/>
    <col min="9" max="9" width="8.85546875" customWidth="1"/>
    <col min="10" max="10" width="10" customWidth="1"/>
    <col min="11" max="12" width="7.85546875" customWidth="1"/>
    <col min="13" max="14" width="20.7109375" customWidth="1"/>
  </cols>
  <sheetData>
    <row r="1" spans="1:14" ht="17.25" customHeight="1" x14ac:dyDescent="0.2">
      <c r="A1" s="46"/>
      <c r="B1" s="46"/>
      <c r="C1" s="46"/>
      <c r="D1" s="46"/>
      <c r="E1" s="46"/>
      <c r="F1" s="46"/>
      <c r="G1" s="46"/>
      <c r="H1" s="46"/>
      <c r="I1" s="46"/>
      <c r="M1" s="14" t="s">
        <v>17</v>
      </c>
      <c r="N1" s="10" t="s">
        <v>50</v>
      </c>
    </row>
    <row r="2" spans="1:14" ht="17.25" customHeight="1" x14ac:dyDescent="0.2">
      <c r="A2" s="46"/>
      <c r="B2" s="46"/>
      <c r="C2" s="46"/>
      <c r="D2" s="46"/>
      <c r="E2" s="46"/>
      <c r="F2" s="46"/>
      <c r="G2" s="46"/>
      <c r="H2" s="46"/>
      <c r="I2" s="46"/>
      <c r="M2" s="6" t="s">
        <v>38</v>
      </c>
      <c r="N2" s="74" t="str">
        <f>'The Costumer''s Details'!$B3</f>
        <v>(company name)</v>
      </c>
    </row>
    <row r="3" spans="1:14" ht="17.25" customHeight="1" x14ac:dyDescent="0.2">
      <c r="A3" s="46"/>
      <c r="B3" s="46"/>
      <c r="C3" s="46"/>
      <c r="D3" s="46"/>
      <c r="E3" s="46"/>
      <c r="F3" s="46"/>
      <c r="G3" s="46"/>
      <c r="H3" s="46"/>
      <c r="I3" s="46"/>
      <c r="M3" s="6" t="s">
        <v>39</v>
      </c>
      <c r="N3" s="74" t="str">
        <f>'The Costumer''s Details'!$B7</f>
        <v>(project name)</v>
      </c>
    </row>
    <row r="4" spans="1:14" ht="17.25" customHeight="1" x14ac:dyDescent="0.2">
      <c r="A4" s="46"/>
      <c r="B4" s="47"/>
      <c r="C4" s="46"/>
      <c r="D4" s="47"/>
      <c r="E4" s="47"/>
      <c r="F4" s="46"/>
      <c r="G4" s="47"/>
      <c r="H4" s="47"/>
      <c r="I4" s="47"/>
      <c r="M4" s="6" t="s">
        <v>40</v>
      </c>
      <c r="N4" s="75" t="s">
        <v>72</v>
      </c>
    </row>
    <row r="5" spans="1:14" ht="17.25" customHeight="1" x14ac:dyDescent="0.2">
      <c r="A5" s="46"/>
      <c r="B5" s="46"/>
      <c r="C5" s="46"/>
      <c r="D5" s="46"/>
      <c r="E5" s="46"/>
      <c r="F5" s="46"/>
      <c r="G5" s="46"/>
      <c r="H5" s="46"/>
      <c r="I5" s="46"/>
      <c r="M5" s="6" t="s">
        <v>41</v>
      </c>
      <c r="N5" s="74" t="str">
        <f>'The Costumer''s Details'!$B15</f>
        <v>FQ Plusz Kft.</v>
      </c>
    </row>
    <row r="6" spans="1:14" ht="17.25" customHeight="1" x14ac:dyDescent="0.2">
      <c r="A6" s="46"/>
      <c r="B6" s="46"/>
      <c r="C6" s="46"/>
      <c r="D6" s="46"/>
      <c r="E6" s="48"/>
      <c r="F6" s="46"/>
      <c r="G6" s="46"/>
      <c r="H6" s="46"/>
      <c r="I6" s="46"/>
      <c r="M6" s="6" t="s">
        <v>42</v>
      </c>
      <c r="N6" s="76" t="str">
        <f>IF('The Costumer''s Details'!$B9="","",'The Costumer''s Details'!$B9)</f>
        <v/>
      </c>
    </row>
    <row r="7" spans="1:14" ht="17.25" customHeight="1" x14ac:dyDescent="0.2">
      <c r="A7" s="46"/>
      <c r="B7" s="46"/>
      <c r="C7" s="46"/>
      <c r="D7" s="46"/>
      <c r="E7" s="48"/>
      <c r="F7" s="46"/>
      <c r="G7" s="46"/>
      <c r="H7" s="46"/>
      <c r="I7" s="46"/>
      <c r="M7" s="6" t="s">
        <v>48</v>
      </c>
      <c r="N7" s="77" t="str">
        <f>'The Costumer''s Details'!$B10</f>
        <v>B class</v>
      </c>
    </row>
    <row r="8" spans="1:14" ht="17.25" customHeight="1" x14ac:dyDescent="0.2">
      <c r="E8" s="2"/>
    </row>
    <row r="9" spans="1:14" ht="17.25" customHeight="1" x14ac:dyDescent="0.2">
      <c r="E9" s="2"/>
    </row>
    <row r="10" spans="1:14" ht="17.25" customHeight="1" x14ac:dyDescent="0.2">
      <c r="B10" s="49"/>
      <c r="E10" s="2"/>
      <c r="H10" s="110" t="s">
        <v>49</v>
      </c>
      <c r="I10" s="110"/>
      <c r="K10" s="111" t="s">
        <v>43</v>
      </c>
      <c r="L10" s="111"/>
    </row>
    <row r="11" spans="1:14" s="50" customFormat="1" ht="27" customHeight="1" x14ac:dyDescent="0.2">
      <c r="A11" s="15" t="s">
        <v>32</v>
      </c>
      <c r="B11" s="15" t="s">
        <v>44</v>
      </c>
      <c r="C11" s="15" t="s">
        <v>0</v>
      </c>
      <c r="D11" s="15" t="s">
        <v>1</v>
      </c>
      <c r="E11" s="15" t="s">
        <v>5</v>
      </c>
      <c r="F11" s="15" t="s">
        <v>6</v>
      </c>
      <c r="G11" s="15" t="s">
        <v>7</v>
      </c>
      <c r="H11" s="15" t="s">
        <v>8</v>
      </c>
      <c r="I11" s="15" t="s">
        <v>9</v>
      </c>
      <c r="J11" s="15" t="s">
        <v>45</v>
      </c>
      <c r="K11" s="17" t="s">
        <v>3</v>
      </c>
      <c r="L11" s="17" t="s">
        <v>4</v>
      </c>
      <c r="M11" s="16" t="s">
        <v>46</v>
      </c>
      <c r="N11" s="16" t="s">
        <v>46</v>
      </c>
    </row>
    <row r="12" spans="1:14" ht="17.25" customHeight="1" x14ac:dyDescent="0.25">
      <c r="A12" s="102"/>
      <c r="B12" s="51"/>
      <c r="C12" s="52"/>
      <c r="D12" s="52"/>
      <c r="E12" s="52"/>
      <c r="F12" s="1"/>
      <c r="G12" s="1" t="str">
        <f t="shared" ref="G12:G43" si="0">IF(B12="","",IF(F12=90,100,0))</f>
        <v/>
      </c>
      <c r="H12" s="68" t="str">
        <f t="shared" ref="H12:H43" si="1">IF(B12="","",IF(G12=100,50,IF(F12=90,100,62)))</f>
        <v/>
      </c>
      <c r="I12" s="68" t="str">
        <f>H12</f>
        <v/>
      </c>
      <c r="J12" s="84" t="str">
        <f>IF(B12="","",IF($N$7="Steel",2,IF($N$7="Fireprotect",VLOOKUP(MAX(C12:E12),'The Costumer''s Details'!$AD$15:$AF$18,3),VLOOKUP(MAX(C12:E12),'The Costumer''s Details'!$AD$10:$AF$13,3))))</f>
        <v/>
      </c>
      <c r="K12" s="68" t="str">
        <f t="shared" ref="K12:K43" si="2">IF(B12="","",IF(OR($N$7="Fireprotect",$N$7="Steel"),30,IF(MAX(C12:D12)&lt;=750,20,IF(MAX(C12:D12)&lt;=2000,30,40))))</f>
        <v/>
      </c>
      <c r="L12" s="85" t="str">
        <f t="shared" ref="L12:L43" si="3">IF(B12="","",IF(OR($N$7="Fireprotect",$N$7="Steel"),30,IF(MAX(D12:E12)&lt;=750,20,IF(MAX(D12:E12)&lt;=2000,30,40))))</f>
        <v/>
      </c>
      <c r="M12" s="53"/>
      <c r="N12" s="54"/>
    </row>
    <row r="13" spans="1:14" ht="17.25" customHeight="1" x14ac:dyDescent="0.25">
      <c r="A13" s="51"/>
      <c r="B13" s="51"/>
      <c r="C13" s="52"/>
      <c r="D13" s="52"/>
      <c r="E13" s="52"/>
      <c r="F13" s="1"/>
      <c r="G13" s="1" t="str">
        <f t="shared" si="0"/>
        <v/>
      </c>
      <c r="H13" s="68" t="str">
        <f t="shared" si="1"/>
        <v/>
      </c>
      <c r="I13" s="68" t="str">
        <f t="shared" ref="I13:I76" si="4">H13</f>
        <v/>
      </c>
      <c r="J13" s="84" t="str">
        <f>IF(B13="","",IF($N$7="Steel",2,IF($N$7="Fireprotect",VLOOKUP(MAX(C13:E13),'The Costumer''s Details'!$AD$15:$AF$18,3),VLOOKUP(MAX(C13:E13),'The Costumer''s Details'!$AD$10:$AF$13,3))))</f>
        <v/>
      </c>
      <c r="K13" s="68" t="str">
        <f t="shared" si="2"/>
        <v/>
      </c>
      <c r="L13" s="85" t="str">
        <f t="shared" si="3"/>
        <v/>
      </c>
      <c r="M13" s="53"/>
      <c r="N13" s="54"/>
    </row>
    <row r="14" spans="1:14" ht="17.25" customHeight="1" x14ac:dyDescent="0.25">
      <c r="A14" s="51"/>
      <c r="B14" s="51"/>
      <c r="C14" s="52"/>
      <c r="D14" s="52"/>
      <c r="E14" s="52"/>
      <c r="F14" s="1"/>
      <c r="G14" s="1" t="str">
        <f t="shared" si="0"/>
        <v/>
      </c>
      <c r="H14" s="68" t="str">
        <f t="shared" si="1"/>
        <v/>
      </c>
      <c r="I14" s="68" t="str">
        <f t="shared" si="4"/>
        <v/>
      </c>
      <c r="J14" s="84" t="str">
        <f>IF(B14="","",IF($N$7="Steel",2,IF($N$7="Fireprotect",VLOOKUP(MAX(C14:E14),'The Costumer''s Details'!$AD$15:$AF$18,3),VLOOKUP(MAX(C14:E14),'The Costumer''s Details'!$AD$10:$AF$13,3))))</f>
        <v/>
      </c>
      <c r="K14" s="68" t="str">
        <f t="shared" si="2"/>
        <v/>
      </c>
      <c r="L14" s="85" t="str">
        <f t="shared" si="3"/>
        <v/>
      </c>
      <c r="M14" s="53"/>
      <c r="N14" s="54"/>
    </row>
    <row r="15" spans="1:14" ht="17.25" customHeight="1" x14ac:dyDescent="0.25">
      <c r="A15" s="51"/>
      <c r="B15" s="51"/>
      <c r="C15" s="52"/>
      <c r="D15" s="52"/>
      <c r="E15" s="52"/>
      <c r="F15" s="1"/>
      <c r="G15" s="1" t="str">
        <f t="shared" si="0"/>
        <v/>
      </c>
      <c r="H15" s="68" t="str">
        <f t="shared" si="1"/>
        <v/>
      </c>
      <c r="I15" s="68" t="str">
        <f t="shared" si="4"/>
        <v/>
      </c>
      <c r="J15" s="84" t="str">
        <f>IF(B15="","",IF($N$7="Steel",2,IF($N$7="Fireprotect",VLOOKUP(MAX(C15:E15),'The Costumer''s Details'!$AD$15:$AF$18,3),VLOOKUP(MAX(C15:E15),'The Costumer''s Details'!$AD$10:$AF$13,3))))</f>
        <v/>
      </c>
      <c r="K15" s="68" t="str">
        <f t="shared" si="2"/>
        <v/>
      </c>
      <c r="L15" s="85" t="str">
        <f t="shared" si="3"/>
        <v/>
      </c>
      <c r="M15" s="53"/>
      <c r="N15" s="54"/>
    </row>
    <row r="16" spans="1:14" ht="17.25" customHeight="1" x14ac:dyDescent="0.25">
      <c r="A16" s="51"/>
      <c r="B16" s="51"/>
      <c r="C16" s="52"/>
      <c r="D16" s="52"/>
      <c r="E16" s="52"/>
      <c r="F16" s="1"/>
      <c r="G16" s="1" t="str">
        <f t="shared" si="0"/>
        <v/>
      </c>
      <c r="H16" s="68" t="str">
        <f t="shared" si="1"/>
        <v/>
      </c>
      <c r="I16" s="68" t="str">
        <f t="shared" si="4"/>
        <v/>
      </c>
      <c r="J16" s="84" t="str">
        <f>IF(B16="","",IF($N$7="Steel",2,IF($N$7="Fireprotect",VLOOKUP(MAX(C16:E16),'The Costumer''s Details'!$AD$15:$AF$18,3),VLOOKUP(MAX(C16:E16),'The Costumer''s Details'!$AD$10:$AF$13,3))))</f>
        <v/>
      </c>
      <c r="K16" s="68" t="str">
        <f t="shared" si="2"/>
        <v/>
      </c>
      <c r="L16" s="85" t="str">
        <f t="shared" si="3"/>
        <v/>
      </c>
      <c r="M16" s="53"/>
      <c r="N16" s="54"/>
    </row>
    <row r="17" spans="1:14" ht="17.25" customHeight="1" x14ac:dyDescent="0.25">
      <c r="A17" s="51"/>
      <c r="B17" s="51"/>
      <c r="C17" s="52"/>
      <c r="D17" s="52"/>
      <c r="E17" s="52"/>
      <c r="F17" s="1"/>
      <c r="G17" s="1" t="str">
        <f t="shared" si="0"/>
        <v/>
      </c>
      <c r="H17" s="68" t="str">
        <f t="shared" si="1"/>
        <v/>
      </c>
      <c r="I17" s="68" t="str">
        <f t="shared" si="4"/>
        <v/>
      </c>
      <c r="J17" s="84" t="str">
        <f>IF(B17="","",IF($N$7="Steel",2,IF($N$7="Fireprotect",VLOOKUP(MAX(C17:E17),'The Costumer''s Details'!$AD$15:$AF$18,3),VLOOKUP(MAX(C17:E17),'The Costumer''s Details'!$AD$10:$AF$13,3))))</f>
        <v/>
      </c>
      <c r="K17" s="68" t="str">
        <f t="shared" si="2"/>
        <v/>
      </c>
      <c r="L17" s="85" t="str">
        <f t="shared" si="3"/>
        <v/>
      </c>
      <c r="M17" s="53"/>
      <c r="N17" s="54"/>
    </row>
    <row r="18" spans="1:14" ht="17.25" customHeight="1" x14ac:dyDescent="0.25">
      <c r="A18" s="51"/>
      <c r="B18" s="51"/>
      <c r="C18" s="52"/>
      <c r="D18" s="52"/>
      <c r="E18" s="52"/>
      <c r="F18" s="1"/>
      <c r="G18" s="1" t="str">
        <f t="shared" si="0"/>
        <v/>
      </c>
      <c r="H18" s="68" t="str">
        <f t="shared" si="1"/>
        <v/>
      </c>
      <c r="I18" s="68" t="str">
        <f t="shared" si="4"/>
        <v/>
      </c>
      <c r="J18" s="84" t="str">
        <f>IF(B18="","",IF($N$7="Steel",2,IF($N$7="Fireprotect",VLOOKUP(MAX(C18:E18),'The Costumer''s Details'!$AD$15:$AF$18,3),VLOOKUP(MAX(C18:E18),'The Costumer''s Details'!$AD$10:$AF$13,3))))</f>
        <v/>
      </c>
      <c r="K18" s="68" t="str">
        <f t="shared" si="2"/>
        <v/>
      </c>
      <c r="L18" s="85" t="str">
        <f t="shared" si="3"/>
        <v/>
      </c>
      <c r="M18" s="53"/>
      <c r="N18" s="54"/>
    </row>
    <row r="19" spans="1:14" ht="17.25" customHeight="1" x14ac:dyDescent="0.25">
      <c r="A19" s="51"/>
      <c r="B19" s="51"/>
      <c r="C19" s="52"/>
      <c r="D19" s="52"/>
      <c r="E19" s="52"/>
      <c r="F19" s="1"/>
      <c r="G19" s="1" t="str">
        <f t="shared" si="0"/>
        <v/>
      </c>
      <c r="H19" s="68" t="str">
        <f t="shared" si="1"/>
        <v/>
      </c>
      <c r="I19" s="68" t="str">
        <f t="shared" si="4"/>
        <v/>
      </c>
      <c r="J19" s="84" t="str">
        <f>IF(B19="","",IF($N$7="Steel",2,IF($N$7="Fireprotect",VLOOKUP(MAX(C19:E19),'The Costumer''s Details'!$AD$15:$AF$18,3),VLOOKUP(MAX(C19:E19),'The Costumer''s Details'!$AD$10:$AF$13,3))))</f>
        <v/>
      </c>
      <c r="K19" s="68" t="str">
        <f t="shared" si="2"/>
        <v/>
      </c>
      <c r="L19" s="85" t="str">
        <f t="shared" si="3"/>
        <v/>
      </c>
      <c r="M19" s="53"/>
      <c r="N19" s="54"/>
    </row>
    <row r="20" spans="1:14" ht="17.25" customHeight="1" x14ac:dyDescent="0.25">
      <c r="A20" s="51"/>
      <c r="B20" s="51"/>
      <c r="C20" s="52"/>
      <c r="D20" s="52"/>
      <c r="E20" s="52"/>
      <c r="F20" s="1"/>
      <c r="G20" s="1" t="str">
        <f t="shared" si="0"/>
        <v/>
      </c>
      <c r="H20" s="68" t="str">
        <f t="shared" si="1"/>
        <v/>
      </c>
      <c r="I20" s="68" t="str">
        <f t="shared" si="4"/>
        <v/>
      </c>
      <c r="J20" s="84" t="str">
        <f>IF(B20="","",IF($N$7="Steel",2,IF($N$7="Fireprotect",VLOOKUP(MAX(C20:E20),'The Costumer''s Details'!$AD$15:$AF$18,3),VLOOKUP(MAX(C20:E20),'The Costumer''s Details'!$AD$10:$AF$13,3))))</f>
        <v/>
      </c>
      <c r="K20" s="68" t="str">
        <f t="shared" si="2"/>
        <v/>
      </c>
      <c r="L20" s="85" t="str">
        <f t="shared" si="3"/>
        <v/>
      </c>
      <c r="M20" s="53"/>
      <c r="N20" s="54"/>
    </row>
    <row r="21" spans="1:14" ht="17.25" customHeight="1" x14ac:dyDescent="0.25">
      <c r="A21" s="51"/>
      <c r="B21" s="51"/>
      <c r="C21" s="52"/>
      <c r="D21" s="52"/>
      <c r="E21" s="52"/>
      <c r="F21" s="1"/>
      <c r="G21" s="1" t="str">
        <f t="shared" si="0"/>
        <v/>
      </c>
      <c r="H21" s="68" t="str">
        <f t="shared" si="1"/>
        <v/>
      </c>
      <c r="I21" s="68" t="str">
        <f t="shared" si="4"/>
        <v/>
      </c>
      <c r="J21" s="84" t="str">
        <f>IF(B21="","",IF($N$7="Steel",2,IF($N$7="Fireprotect",VLOOKUP(MAX(C21:E21),'The Costumer''s Details'!$AD$15:$AF$18,3),VLOOKUP(MAX(C21:E21),'The Costumer''s Details'!$AD$10:$AF$13,3))))</f>
        <v/>
      </c>
      <c r="K21" s="68" t="str">
        <f t="shared" si="2"/>
        <v/>
      </c>
      <c r="L21" s="85" t="str">
        <f t="shared" si="3"/>
        <v/>
      </c>
      <c r="M21" s="53"/>
      <c r="N21" s="54"/>
    </row>
    <row r="22" spans="1:14" ht="17.25" customHeight="1" x14ac:dyDescent="0.25">
      <c r="A22" s="51"/>
      <c r="B22" s="51"/>
      <c r="C22" s="52"/>
      <c r="D22" s="52"/>
      <c r="E22" s="52"/>
      <c r="F22" s="1"/>
      <c r="G22" s="1" t="str">
        <f t="shared" si="0"/>
        <v/>
      </c>
      <c r="H22" s="68" t="str">
        <f t="shared" si="1"/>
        <v/>
      </c>
      <c r="I22" s="68" t="str">
        <f t="shared" si="4"/>
        <v/>
      </c>
      <c r="J22" s="84" t="str">
        <f>IF(B22="","",IF($N$7="Steel",2,IF($N$7="Fireprotect",VLOOKUP(MAX(C22:E22),'The Costumer''s Details'!$AD$15:$AF$18,3),VLOOKUP(MAX(C22:E22),'The Costumer''s Details'!$AD$10:$AF$13,3))))</f>
        <v/>
      </c>
      <c r="K22" s="68" t="str">
        <f t="shared" si="2"/>
        <v/>
      </c>
      <c r="L22" s="85" t="str">
        <f t="shared" si="3"/>
        <v/>
      </c>
      <c r="M22" s="53"/>
      <c r="N22" s="54"/>
    </row>
    <row r="23" spans="1:14" ht="17.25" customHeight="1" x14ac:dyDescent="0.25">
      <c r="A23" s="51"/>
      <c r="B23" s="51"/>
      <c r="C23" s="52"/>
      <c r="D23" s="52"/>
      <c r="E23" s="52"/>
      <c r="F23" s="1"/>
      <c r="G23" s="1" t="str">
        <f t="shared" si="0"/>
        <v/>
      </c>
      <c r="H23" s="68" t="str">
        <f t="shared" si="1"/>
        <v/>
      </c>
      <c r="I23" s="68" t="str">
        <f t="shared" si="4"/>
        <v/>
      </c>
      <c r="J23" s="84" t="str">
        <f>IF(B23="","",IF($N$7="Steel",2,IF($N$7="Fireprotect",VLOOKUP(MAX(C23:E23),'The Costumer''s Details'!$AD$15:$AF$18,3),VLOOKUP(MAX(C23:E23),'The Costumer''s Details'!$AD$10:$AF$13,3))))</f>
        <v/>
      </c>
      <c r="K23" s="68" t="str">
        <f t="shared" si="2"/>
        <v/>
      </c>
      <c r="L23" s="85" t="str">
        <f t="shared" si="3"/>
        <v/>
      </c>
      <c r="M23" s="53"/>
      <c r="N23" s="54"/>
    </row>
    <row r="24" spans="1:14" ht="17.25" customHeight="1" x14ac:dyDescent="0.25">
      <c r="A24" s="51"/>
      <c r="B24" s="51"/>
      <c r="C24" s="52"/>
      <c r="D24" s="52"/>
      <c r="E24" s="52"/>
      <c r="F24" s="1"/>
      <c r="G24" s="1" t="str">
        <f t="shared" si="0"/>
        <v/>
      </c>
      <c r="H24" s="68" t="str">
        <f t="shared" si="1"/>
        <v/>
      </c>
      <c r="I24" s="68" t="str">
        <f t="shared" si="4"/>
        <v/>
      </c>
      <c r="J24" s="84" t="str">
        <f>IF(B24="","",IF($N$7="Steel",2,IF($N$7="Fireprotect",VLOOKUP(MAX(C24:E24),'The Costumer''s Details'!$AD$15:$AF$18,3),VLOOKUP(MAX(C24:E24),'The Costumer''s Details'!$AD$10:$AF$13,3))))</f>
        <v/>
      </c>
      <c r="K24" s="68" t="str">
        <f t="shared" si="2"/>
        <v/>
      </c>
      <c r="L24" s="85" t="str">
        <f t="shared" si="3"/>
        <v/>
      </c>
      <c r="M24" s="53"/>
      <c r="N24" s="54"/>
    </row>
    <row r="25" spans="1:14" ht="17.25" customHeight="1" x14ac:dyDescent="0.25">
      <c r="A25" s="51"/>
      <c r="B25" s="51"/>
      <c r="C25" s="52"/>
      <c r="D25" s="52"/>
      <c r="E25" s="52"/>
      <c r="F25" s="1"/>
      <c r="G25" s="1" t="str">
        <f t="shared" si="0"/>
        <v/>
      </c>
      <c r="H25" s="68" t="str">
        <f t="shared" si="1"/>
        <v/>
      </c>
      <c r="I25" s="68" t="str">
        <f t="shared" si="4"/>
        <v/>
      </c>
      <c r="J25" s="84" t="str">
        <f>IF(B25="","",IF($N$7="Steel",2,IF($N$7="Fireprotect",VLOOKUP(MAX(C25:E25),'The Costumer''s Details'!$AD$15:$AF$18,3),VLOOKUP(MAX(C25:E25),'The Costumer''s Details'!$AD$10:$AF$13,3))))</f>
        <v/>
      </c>
      <c r="K25" s="68" t="str">
        <f t="shared" si="2"/>
        <v/>
      </c>
      <c r="L25" s="85" t="str">
        <f t="shared" si="3"/>
        <v/>
      </c>
      <c r="M25" s="53"/>
      <c r="N25" s="54"/>
    </row>
    <row r="26" spans="1:14" ht="17.25" customHeight="1" x14ac:dyDescent="0.25">
      <c r="A26" s="51"/>
      <c r="B26" s="51"/>
      <c r="C26" s="52"/>
      <c r="D26" s="52"/>
      <c r="E26" s="52"/>
      <c r="F26" s="1"/>
      <c r="G26" s="1" t="str">
        <f t="shared" si="0"/>
        <v/>
      </c>
      <c r="H26" s="68" t="str">
        <f t="shared" si="1"/>
        <v/>
      </c>
      <c r="I26" s="68" t="str">
        <f t="shared" si="4"/>
        <v/>
      </c>
      <c r="J26" s="84" t="str">
        <f>IF(B26="","",IF($N$7="Steel",2,IF($N$7="Fireprotect",VLOOKUP(MAX(C26:E26),'The Costumer''s Details'!$AD$15:$AF$18,3),VLOOKUP(MAX(C26:E26),'The Costumer''s Details'!$AD$10:$AF$13,3))))</f>
        <v/>
      </c>
      <c r="K26" s="68" t="str">
        <f t="shared" si="2"/>
        <v/>
      </c>
      <c r="L26" s="85" t="str">
        <f t="shared" si="3"/>
        <v/>
      </c>
      <c r="M26" s="53"/>
      <c r="N26" s="54"/>
    </row>
    <row r="27" spans="1:14" ht="17.25" customHeight="1" x14ac:dyDescent="0.25">
      <c r="A27" s="51"/>
      <c r="B27" s="51"/>
      <c r="C27" s="52"/>
      <c r="D27" s="52"/>
      <c r="E27" s="52"/>
      <c r="F27" s="1"/>
      <c r="G27" s="1" t="str">
        <f t="shared" si="0"/>
        <v/>
      </c>
      <c r="H27" s="68" t="str">
        <f t="shared" si="1"/>
        <v/>
      </c>
      <c r="I27" s="68" t="str">
        <f t="shared" si="4"/>
        <v/>
      </c>
      <c r="J27" s="84" t="str">
        <f>IF(B27="","",IF($N$7="Steel",2,IF($N$7="Fireprotect",VLOOKUP(MAX(C27:E27),'The Costumer''s Details'!$AD$15:$AF$18,3),VLOOKUP(MAX(C27:E27),'The Costumer''s Details'!$AD$10:$AF$13,3))))</f>
        <v/>
      </c>
      <c r="K27" s="68" t="str">
        <f t="shared" si="2"/>
        <v/>
      </c>
      <c r="L27" s="85" t="str">
        <f t="shared" si="3"/>
        <v/>
      </c>
      <c r="M27" s="53"/>
      <c r="N27" s="54"/>
    </row>
    <row r="28" spans="1:14" ht="17.25" customHeight="1" x14ac:dyDescent="0.25">
      <c r="A28" s="51"/>
      <c r="B28" s="51"/>
      <c r="C28" s="52"/>
      <c r="D28" s="52"/>
      <c r="E28" s="52"/>
      <c r="F28" s="1"/>
      <c r="G28" s="1" t="str">
        <f t="shared" si="0"/>
        <v/>
      </c>
      <c r="H28" s="68" t="str">
        <f t="shared" si="1"/>
        <v/>
      </c>
      <c r="I28" s="68" t="str">
        <f t="shared" si="4"/>
        <v/>
      </c>
      <c r="J28" s="84" t="str">
        <f>IF(B28="","",IF($N$7="Steel",2,IF($N$7="Fireprotect",VLOOKUP(MAX(C28:E28),'The Costumer''s Details'!$AD$15:$AF$18,3),VLOOKUP(MAX(C28:E28),'The Costumer''s Details'!$AD$10:$AF$13,3))))</f>
        <v/>
      </c>
      <c r="K28" s="68" t="str">
        <f t="shared" si="2"/>
        <v/>
      </c>
      <c r="L28" s="85" t="str">
        <f t="shared" si="3"/>
        <v/>
      </c>
      <c r="M28" s="53"/>
      <c r="N28" s="54"/>
    </row>
    <row r="29" spans="1:14" ht="17.25" customHeight="1" x14ac:dyDescent="0.25">
      <c r="A29" s="51"/>
      <c r="B29" s="51"/>
      <c r="C29" s="52"/>
      <c r="D29" s="52"/>
      <c r="E29" s="52"/>
      <c r="F29" s="1"/>
      <c r="G29" s="1" t="str">
        <f t="shared" si="0"/>
        <v/>
      </c>
      <c r="H29" s="68" t="str">
        <f t="shared" si="1"/>
        <v/>
      </c>
      <c r="I29" s="68" t="str">
        <f t="shared" si="4"/>
        <v/>
      </c>
      <c r="J29" s="84" t="str">
        <f>IF(B29="","",IF($N$7="Steel",2,IF($N$7="Fireprotect",VLOOKUP(MAX(C29:E29),'The Costumer''s Details'!$AD$15:$AF$18,3),VLOOKUP(MAX(C29:E29),'The Costumer''s Details'!$AD$10:$AF$13,3))))</f>
        <v/>
      </c>
      <c r="K29" s="68" t="str">
        <f t="shared" si="2"/>
        <v/>
      </c>
      <c r="L29" s="85" t="str">
        <f t="shared" si="3"/>
        <v/>
      </c>
      <c r="M29" s="53"/>
      <c r="N29" s="54"/>
    </row>
    <row r="30" spans="1:14" ht="17.25" customHeight="1" x14ac:dyDescent="0.25">
      <c r="A30" s="51"/>
      <c r="B30" s="51"/>
      <c r="C30" s="52"/>
      <c r="D30" s="52"/>
      <c r="E30" s="52"/>
      <c r="F30" s="1"/>
      <c r="G30" s="1" t="str">
        <f t="shared" si="0"/>
        <v/>
      </c>
      <c r="H30" s="68" t="str">
        <f t="shared" si="1"/>
        <v/>
      </c>
      <c r="I30" s="68" t="str">
        <f t="shared" si="4"/>
        <v/>
      </c>
      <c r="J30" s="84" t="str">
        <f>IF(B30="","",IF($N$7="Steel",2,IF($N$7="Fireprotect",VLOOKUP(MAX(C30:E30),'The Costumer''s Details'!$AD$15:$AF$18,3),VLOOKUP(MAX(C30:E30),'The Costumer''s Details'!$AD$10:$AF$13,3))))</f>
        <v/>
      </c>
      <c r="K30" s="68" t="str">
        <f t="shared" si="2"/>
        <v/>
      </c>
      <c r="L30" s="85" t="str">
        <f t="shared" si="3"/>
        <v/>
      </c>
      <c r="M30" s="53"/>
      <c r="N30" s="54"/>
    </row>
    <row r="31" spans="1:14" ht="17.25" customHeight="1" x14ac:dyDescent="0.25">
      <c r="A31" s="51"/>
      <c r="B31" s="51"/>
      <c r="C31" s="52"/>
      <c r="D31" s="52"/>
      <c r="E31" s="52"/>
      <c r="F31" s="1"/>
      <c r="G31" s="1" t="str">
        <f t="shared" si="0"/>
        <v/>
      </c>
      <c r="H31" s="68" t="str">
        <f t="shared" si="1"/>
        <v/>
      </c>
      <c r="I31" s="68" t="str">
        <f t="shared" si="4"/>
        <v/>
      </c>
      <c r="J31" s="84" t="str">
        <f>IF(B31="","",IF($N$7="Steel",2,IF($N$7="Fireprotect",VLOOKUP(MAX(C31:E31),'The Costumer''s Details'!$AD$15:$AF$18,3),VLOOKUP(MAX(C31:E31),'The Costumer''s Details'!$AD$10:$AF$13,3))))</f>
        <v/>
      </c>
      <c r="K31" s="68" t="str">
        <f t="shared" si="2"/>
        <v/>
      </c>
      <c r="L31" s="85" t="str">
        <f t="shared" si="3"/>
        <v/>
      </c>
      <c r="M31" s="53"/>
      <c r="N31" s="54"/>
    </row>
    <row r="32" spans="1:14" ht="17.25" customHeight="1" x14ac:dyDescent="0.25">
      <c r="A32" s="51"/>
      <c r="B32" s="51"/>
      <c r="C32" s="52"/>
      <c r="D32" s="52"/>
      <c r="E32" s="52"/>
      <c r="F32" s="1"/>
      <c r="G32" s="1" t="str">
        <f t="shared" si="0"/>
        <v/>
      </c>
      <c r="H32" s="68" t="str">
        <f t="shared" si="1"/>
        <v/>
      </c>
      <c r="I32" s="68" t="str">
        <f t="shared" si="4"/>
        <v/>
      </c>
      <c r="J32" s="84" t="str">
        <f>IF(B32="","",IF($N$7="Steel",2,IF($N$7="Fireprotect",VLOOKUP(MAX(C32:E32),'The Costumer''s Details'!$AD$15:$AF$18,3),VLOOKUP(MAX(C32:E32),'The Costumer''s Details'!$AD$10:$AF$13,3))))</f>
        <v/>
      </c>
      <c r="K32" s="68" t="str">
        <f t="shared" si="2"/>
        <v/>
      </c>
      <c r="L32" s="85" t="str">
        <f t="shared" si="3"/>
        <v/>
      </c>
      <c r="M32" s="53"/>
      <c r="N32" s="54"/>
    </row>
    <row r="33" spans="1:14" ht="17.25" customHeight="1" x14ac:dyDescent="0.25">
      <c r="A33" s="51"/>
      <c r="B33" s="51"/>
      <c r="C33" s="52"/>
      <c r="D33" s="52"/>
      <c r="E33" s="52"/>
      <c r="F33" s="1"/>
      <c r="G33" s="1" t="str">
        <f t="shared" si="0"/>
        <v/>
      </c>
      <c r="H33" s="68" t="str">
        <f t="shared" si="1"/>
        <v/>
      </c>
      <c r="I33" s="68" t="str">
        <f t="shared" si="4"/>
        <v/>
      </c>
      <c r="J33" s="84" t="str">
        <f>IF(B33="","",IF($N$7="Steel",2,IF($N$7="Fireprotect",VLOOKUP(MAX(C33:E33),'The Costumer''s Details'!$AD$15:$AF$18,3),VLOOKUP(MAX(C33:E33),'The Costumer''s Details'!$AD$10:$AF$13,3))))</f>
        <v/>
      </c>
      <c r="K33" s="68" t="str">
        <f t="shared" si="2"/>
        <v/>
      </c>
      <c r="L33" s="85" t="str">
        <f t="shared" si="3"/>
        <v/>
      </c>
      <c r="M33" s="53"/>
      <c r="N33" s="54"/>
    </row>
    <row r="34" spans="1:14" ht="17.25" customHeight="1" x14ac:dyDescent="0.25">
      <c r="A34" s="51"/>
      <c r="B34" s="51"/>
      <c r="C34" s="52"/>
      <c r="D34" s="52"/>
      <c r="E34" s="52"/>
      <c r="F34" s="1"/>
      <c r="G34" s="1" t="str">
        <f t="shared" si="0"/>
        <v/>
      </c>
      <c r="H34" s="68" t="str">
        <f t="shared" si="1"/>
        <v/>
      </c>
      <c r="I34" s="68" t="str">
        <f t="shared" si="4"/>
        <v/>
      </c>
      <c r="J34" s="84" t="str">
        <f>IF(B34="","",IF($N$7="Steel",2,IF($N$7="Fireprotect",VLOOKUP(MAX(C34:E34),'The Costumer''s Details'!$AD$15:$AF$18,3),VLOOKUP(MAX(C34:E34),'The Costumer''s Details'!$AD$10:$AF$13,3))))</f>
        <v/>
      </c>
      <c r="K34" s="68" t="str">
        <f t="shared" si="2"/>
        <v/>
      </c>
      <c r="L34" s="85" t="str">
        <f t="shared" si="3"/>
        <v/>
      </c>
      <c r="M34" s="53"/>
      <c r="N34" s="54"/>
    </row>
    <row r="35" spans="1:14" ht="17.25" customHeight="1" x14ac:dyDescent="0.25">
      <c r="A35" s="51"/>
      <c r="B35" s="51"/>
      <c r="C35" s="52"/>
      <c r="D35" s="52"/>
      <c r="E35" s="52"/>
      <c r="F35" s="1"/>
      <c r="G35" s="1" t="str">
        <f t="shared" si="0"/>
        <v/>
      </c>
      <c r="H35" s="68" t="str">
        <f t="shared" si="1"/>
        <v/>
      </c>
      <c r="I35" s="68" t="str">
        <f t="shared" si="4"/>
        <v/>
      </c>
      <c r="J35" s="84" t="str">
        <f>IF(B35="","",IF($N$7="Steel",2,IF($N$7="Fireprotect",VLOOKUP(MAX(C35:E35),'The Costumer''s Details'!$AD$15:$AF$18,3),VLOOKUP(MAX(C35:E35),'The Costumer''s Details'!$AD$10:$AF$13,3))))</f>
        <v/>
      </c>
      <c r="K35" s="68" t="str">
        <f t="shared" si="2"/>
        <v/>
      </c>
      <c r="L35" s="85" t="str">
        <f t="shared" si="3"/>
        <v/>
      </c>
      <c r="M35" s="53"/>
      <c r="N35" s="54"/>
    </row>
    <row r="36" spans="1:14" ht="17.25" customHeight="1" x14ac:dyDescent="0.25">
      <c r="A36" s="51"/>
      <c r="B36" s="51"/>
      <c r="C36" s="52"/>
      <c r="D36" s="52"/>
      <c r="E36" s="52"/>
      <c r="F36" s="1"/>
      <c r="G36" s="1" t="str">
        <f t="shared" si="0"/>
        <v/>
      </c>
      <c r="H36" s="68" t="str">
        <f t="shared" si="1"/>
        <v/>
      </c>
      <c r="I36" s="68" t="str">
        <f t="shared" si="4"/>
        <v/>
      </c>
      <c r="J36" s="84" t="str">
        <f>IF(B36="","",IF($N$7="Steel",2,IF($N$7="Fireprotect",VLOOKUP(MAX(C36:E36),'The Costumer''s Details'!$AD$15:$AF$18,3),VLOOKUP(MAX(C36:E36),'The Costumer''s Details'!$AD$10:$AF$13,3))))</f>
        <v/>
      </c>
      <c r="K36" s="68" t="str">
        <f t="shared" si="2"/>
        <v/>
      </c>
      <c r="L36" s="85" t="str">
        <f t="shared" si="3"/>
        <v/>
      </c>
      <c r="M36" s="53"/>
      <c r="N36" s="54"/>
    </row>
    <row r="37" spans="1:14" ht="17.25" customHeight="1" x14ac:dyDescent="0.25">
      <c r="A37" s="51"/>
      <c r="B37" s="51"/>
      <c r="C37" s="52"/>
      <c r="D37" s="52"/>
      <c r="E37" s="52"/>
      <c r="F37" s="1"/>
      <c r="G37" s="1" t="str">
        <f t="shared" si="0"/>
        <v/>
      </c>
      <c r="H37" s="68" t="str">
        <f t="shared" si="1"/>
        <v/>
      </c>
      <c r="I37" s="68" t="str">
        <f t="shared" si="4"/>
        <v/>
      </c>
      <c r="J37" s="84" t="str">
        <f>IF(B37="","",IF($N$7="Steel",2,IF($N$7="Fireprotect",VLOOKUP(MAX(C37:E37),'The Costumer''s Details'!$AD$15:$AF$18,3),VLOOKUP(MAX(C37:E37),'The Costumer''s Details'!$AD$10:$AF$13,3))))</f>
        <v/>
      </c>
      <c r="K37" s="68" t="str">
        <f t="shared" si="2"/>
        <v/>
      </c>
      <c r="L37" s="85" t="str">
        <f t="shared" si="3"/>
        <v/>
      </c>
      <c r="M37" s="53"/>
      <c r="N37" s="54"/>
    </row>
    <row r="38" spans="1:14" ht="17.25" customHeight="1" x14ac:dyDescent="0.25">
      <c r="A38" s="51"/>
      <c r="B38" s="51"/>
      <c r="C38" s="52"/>
      <c r="D38" s="52"/>
      <c r="E38" s="52"/>
      <c r="F38" s="1"/>
      <c r="G38" s="1" t="str">
        <f t="shared" si="0"/>
        <v/>
      </c>
      <c r="H38" s="68" t="str">
        <f t="shared" si="1"/>
        <v/>
      </c>
      <c r="I38" s="68" t="str">
        <f t="shared" si="4"/>
        <v/>
      </c>
      <c r="J38" s="84" t="str">
        <f>IF(B38="","",IF($N$7="Steel",2,IF($N$7="Fireprotect",VLOOKUP(MAX(C38:E38),'The Costumer''s Details'!$AD$15:$AF$18,3),VLOOKUP(MAX(C38:E38),'The Costumer''s Details'!$AD$10:$AF$13,3))))</f>
        <v/>
      </c>
      <c r="K38" s="68" t="str">
        <f t="shared" si="2"/>
        <v/>
      </c>
      <c r="L38" s="85" t="str">
        <f t="shared" si="3"/>
        <v/>
      </c>
      <c r="M38" s="53"/>
      <c r="N38" s="54"/>
    </row>
    <row r="39" spans="1:14" ht="17.25" customHeight="1" x14ac:dyDescent="0.25">
      <c r="A39" s="51"/>
      <c r="B39" s="51"/>
      <c r="C39" s="52"/>
      <c r="D39" s="52"/>
      <c r="E39" s="52"/>
      <c r="F39" s="1"/>
      <c r="G39" s="1" t="str">
        <f t="shared" si="0"/>
        <v/>
      </c>
      <c r="H39" s="68" t="str">
        <f t="shared" si="1"/>
        <v/>
      </c>
      <c r="I39" s="68" t="str">
        <f t="shared" si="4"/>
        <v/>
      </c>
      <c r="J39" s="84" t="str">
        <f>IF(B39="","",IF($N$7="Steel",2,IF($N$7="Fireprotect",VLOOKUP(MAX(C39:E39),'The Costumer''s Details'!$AD$15:$AF$18,3),VLOOKUP(MAX(C39:E39),'The Costumer''s Details'!$AD$10:$AF$13,3))))</f>
        <v/>
      </c>
      <c r="K39" s="68" t="str">
        <f t="shared" si="2"/>
        <v/>
      </c>
      <c r="L39" s="85" t="str">
        <f t="shared" si="3"/>
        <v/>
      </c>
      <c r="M39" s="53"/>
      <c r="N39" s="54"/>
    </row>
    <row r="40" spans="1:14" ht="17.25" customHeight="1" x14ac:dyDescent="0.25">
      <c r="A40" s="51"/>
      <c r="B40" s="51"/>
      <c r="C40" s="52"/>
      <c r="D40" s="52"/>
      <c r="E40" s="52"/>
      <c r="F40" s="1"/>
      <c r="G40" s="1" t="str">
        <f t="shared" si="0"/>
        <v/>
      </c>
      <c r="H40" s="68" t="str">
        <f t="shared" si="1"/>
        <v/>
      </c>
      <c r="I40" s="68" t="str">
        <f t="shared" si="4"/>
        <v/>
      </c>
      <c r="J40" s="84" t="str">
        <f>IF(B40="","",IF($N$7="Steel",2,IF($N$7="Fireprotect",VLOOKUP(MAX(C40:E40),'The Costumer''s Details'!$AD$15:$AF$18,3),VLOOKUP(MAX(C40:E40),'The Costumer''s Details'!$AD$10:$AF$13,3))))</f>
        <v/>
      </c>
      <c r="K40" s="68" t="str">
        <f t="shared" si="2"/>
        <v/>
      </c>
      <c r="L40" s="85" t="str">
        <f t="shared" si="3"/>
        <v/>
      </c>
      <c r="M40" s="53"/>
      <c r="N40" s="54"/>
    </row>
    <row r="41" spans="1:14" ht="17.25" customHeight="1" x14ac:dyDescent="0.25">
      <c r="A41" s="51"/>
      <c r="B41" s="51"/>
      <c r="C41" s="52"/>
      <c r="D41" s="52"/>
      <c r="E41" s="52"/>
      <c r="F41" s="1"/>
      <c r="G41" s="1" t="str">
        <f t="shared" si="0"/>
        <v/>
      </c>
      <c r="H41" s="68" t="str">
        <f t="shared" si="1"/>
        <v/>
      </c>
      <c r="I41" s="68" t="str">
        <f t="shared" si="4"/>
        <v/>
      </c>
      <c r="J41" s="84" t="str">
        <f>IF(B41="","",IF($N$7="Steel",2,IF($N$7="Fireprotect",VLOOKUP(MAX(C41:E41),'The Costumer''s Details'!$AD$15:$AF$18,3),VLOOKUP(MAX(C41:E41),'The Costumer''s Details'!$AD$10:$AF$13,3))))</f>
        <v/>
      </c>
      <c r="K41" s="68" t="str">
        <f t="shared" si="2"/>
        <v/>
      </c>
      <c r="L41" s="85" t="str">
        <f t="shared" si="3"/>
        <v/>
      </c>
      <c r="M41" s="53"/>
      <c r="N41" s="54"/>
    </row>
    <row r="42" spans="1:14" ht="17.25" customHeight="1" x14ac:dyDescent="0.25">
      <c r="A42" s="51"/>
      <c r="B42" s="51"/>
      <c r="C42" s="52"/>
      <c r="D42" s="52"/>
      <c r="E42" s="52"/>
      <c r="F42" s="1"/>
      <c r="G42" s="1" t="str">
        <f t="shared" si="0"/>
        <v/>
      </c>
      <c r="H42" s="68" t="str">
        <f t="shared" si="1"/>
        <v/>
      </c>
      <c r="I42" s="68" t="str">
        <f t="shared" si="4"/>
        <v/>
      </c>
      <c r="J42" s="84" t="str">
        <f>IF(B42="","",IF($N$7="Steel",2,IF($N$7="Fireprotect",VLOOKUP(MAX(C42:E42),'The Costumer''s Details'!$AD$15:$AF$18,3),VLOOKUP(MAX(C42:E42),'The Costumer''s Details'!$AD$10:$AF$13,3))))</f>
        <v/>
      </c>
      <c r="K42" s="68" t="str">
        <f t="shared" si="2"/>
        <v/>
      </c>
      <c r="L42" s="85" t="str">
        <f t="shared" si="3"/>
        <v/>
      </c>
      <c r="M42" s="53"/>
      <c r="N42" s="54"/>
    </row>
    <row r="43" spans="1:14" ht="17.25" customHeight="1" x14ac:dyDescent="0.25">
      <c r="A43" s="51"/>
      <c r="B43" s="51"/>
      <c r="C43" s="52"/>
      <c r="D43" s="52"/>
      <c r="E43" s="52"/>
      <c r="F43" s="1"/>
      <c r="G43" s="1" t="str">
        <f t="shared" si="0"/>
        <v/>
      </c>
      <c r="H43" s="68" t="str">
        <f t="shared" si="1"/>
        <v/>
      </c>
      <c r="I43" s="68" t="str">
        <f t="shared" si="4"/>
        <v/>
      </c>
      <c r="J43" s="84" t="str">
        <f>IF(B43="","",IF($N$7="Steel",2,IF($N$7="Fireprotect",VLOOKUP(MAX(C43:E43),'The Costumer''s Details'!$AD$15:$AF$18,3),VLOOKUP(MAX(C43:E43),'The Costumer''s Details'!$AD$10:$AF$13,3))))</f>
        <v/>
      </c>
      <c r="K43" s="68" t="str">
        <f t="shared" si="2"/>
        <v/>
      </c>
      <c r="L43" s="85" t="str">
        <f t="shared" si="3"/>
        <v/>
      </c>
      <c r="M43" s="53"/>
      <c r="N43" s="54"/>
    </row>
    <row r="44" spans="1:14" ht="17.25" customHeight="1" x14ac:dyDescent="0.25">
      <c r="A44" s="51"/>
      <c r="B44" s="51"/>
      <c r="C44" s="52"/>
      <c r="D44" s="52"/>
      <c r="E44" s="52"/>
      <c r="F44" s="1"/>
      <c r="G44" s="1" t="str">
        <f t="shared" ref="G44:G75" si="5">IF(B44="","",IF(F44=90,100,0))</f>
        <v/>
      </c>
      <c r="H44" s="68" t="str">
        <f t="shared" ref="H44:H75" si="6">IF(B44="","",IF(G44=100,50,IF(F44=90,100,62)))</f>
        <v/>
      </c>
      <c r="I44" s="68" t="str">
        <f t="shared" si="4"/>
        <v/>
      </c>
      <c r="J44" s="84" t="str">
        <f>IF(B44="","",IF($N$7="Steel",2,IF($N$7="Fireprotect",VLOOKUP(MAX(C44:E44),'The Costumer''s Details'!$AD$15:$AF$18,3),VLOOKUP(MAX(C44:E44),'The Costumer''s Details'!$AD$10:$AF$13,3))))</f>
        <v/>
      </c>
      <c r="K44" s="68" t="str">
        <f t="shared" ref="K44:K75" si="7">IF(B44="","",IF(OR($N$7="Fireprotect",$N$7="Steel"),30,IF(MAX(C44:D44)&lt;=750,20,IF(MAX(C44:D44)&lt;=2000,30,40))))</f>
        <v/>
      </c>
      <c r="L44" s="85" t="str">
        <f t="shared" ref="L44:L75" si="8">IF(B44="","",IF(OR($N$7="Fireprotect",$N$7="Steel"),30,IF(MAX(D44:E44)&lt;=750,20,IF(MAX(D44:E44)&lt;=2000,30,40))))</f>
        <v/>
      </c>
      <c r="M44" s="53"/>
      <c r="N44" s="54"/>
    </row>
    <row r="45" spans="1:14" ht="17.25" customHeight="1" x14ac:dyDescent="0.25">
      <c r="A45" s="51"/>
      <c r="B45" s="51"/>
      <c r="C45" s="52"/>
      <c r="D45" s="52"/>
      <c r="E45" s="52"/>
      <c r="F45" s="1"/>
      <c r="G45" s="1" t="str">
        <f t="shared" si="5"/>
        <v/>
      </c>
      <c r="H45" s="68" t="str">
        <f t="shared" si="6"/>
        <v/>
      </c>
      <c r="I45" s="68" t="str">
        <f t="shared" si="4"/>
        <v/>
      </c>
      <c r="J45" s="84" t="str">
        <f>IF(B45="","",IF($N$7="Steel",2,IF($N$7="Fireprotect",VLOOKUP(MAX(C45:E45),'The Costumer''s Details'!$AD$15:$AF$18,3),VLOOKUP(MAX(C45:E45),'The Costumer''s Details'!$AD$10:$AF$13,3))))</f>
        <v/>
      </c>
      <c r="K45" s="68" t="str">
        <f t="shared" si="7"/>
        <v/>
      </c>
      <c r="L45" s="85" t="str">
        <f t="shared" si="8"/>
        <v/>
      </c>
      <c r="M45" s="53"/>
      <c r="N45" s="54"/>
    </row>
    <row r="46" spans="1:14" ht="17.25" customHeight="1" x14ac:dyDescent="0.25">
      <c r="A46" s="51"/>
      <c r="B46" s="51"/>
      <c r="C46" s="52"/>
      <c r="D46" s="52"/>
      <c r="E46" s="52"/>
      <c r="F46" s="1"/>
      <c r="G46" s="1" t="str">
        <f t="shared" si="5"/>
        <v/>
      </c>
      <c r="H46" s="68" t="str">
        <f t="shared" si="6"/>
        <v/>
      </c>
      <c r="I46" s="68" t="str">
        <f t="shared" si="4"/>
        <v/>
      </c>
      <c r="J46" s="84" t="str">
        <f>IF(B46="","",IF($N$7="Steel",2,IF($N$7="Fireprotect",VLOOKUP(MAX(C46:E46),'The Costumer''s Details'!$AD$15:$AF$18,3),VLOOKUP(MAX(C46:E46),'The Costumer''s Details'!$AD$10:$AF$13,3))))</f>
        <v/>
      </c>
      <c r="K46" s="68" t="str">
        <f t="shared" si="7"/>
        <v/>
      </c>
      <c r="L46" s="85" t="str">
        <f t="shared" si="8"/>
        <v/>
      </c>
      <c r="M46" s="53"/>
      <c r="N46" s="54"/>
    </row>
    <row r="47" spans="1:14" ht="17.25" customHeight="1" x14ac:dyDescent="0.25">
      <c r="A47" s="51"/>
      <c r="B47" s="51"/>
      <c r="C47" s="52"/>
      <c r="D47" s="52"/>
      <c r="E47" s="52"/>
      <c r="F47" s="1"/>
      <c r="G47" s="1" t="str">
        <f t="shared" si="5"/>
        <v/>
      </c>
      <c r="H47" s="68" t="str">
        <f t="shared" si="6"/>
        <v/>
      </c>
      <c r="I47" s="68" t="str">
        <f t="shared" si="4"/>
        <v/>
      </c>
      <c r="J47" s="84" t="str">
        <f>IF(B47="","",IF($N$7="Steel",2,IF($N$7="Fireprotect",VLOOKUP(MAX(C47:E47),'The Costumer''s Details'!$AD$15:$AF$18,3),VLOOKUP(MAX(C47:E47),'The Costumer''s Details'!$AD$10:$AF$13,3))))</f>
        <v/>
      </c>
      <c r="K47" s="68" t="str">
        <f t="shared" si="7"/>
        <v/>
      </c>
      <c r="L47" s="85" t="str">
        <f t="shared" si="8"/>
        <v/>
      </c>
      <c r="M47" s="53"/>
      <c r="N47" s="54"/>
    </row>
    <row r="48" spans="1:14" ht="17.25" customHeight="1" x14ac:dyDescent="0.25">
      <c r="A48" s="51"/>
      <c r="B48" s="51"/>
      <c r="C48" s="52"/>
      <c r="D48" s="52"/>
      <c r="E48" s="52"/>
      <c r="F48" s="1"/>
      <c r="G48" s="1" t="str">
        <f t="shared" si="5"/>
        <v/>
      </c>
      <c r="H48" s="68" t="str">
        <f t="shared" si="6"/>
        <v/>
      </c>
      <c r="I48" s="68" t="str">
        <f t="shared" si="4"/>
        <v/>
      </c>
      <c r="J48" s="84" t="str">
        <f>IF(B48="","",IF($N$7="Steel",2,IF($N$7="Fireprotect",VLOOKUP(MAX(C48:E48),'The Costumer''s Details'!$AD$15:$AF$18,3),VLOOKUP(MAX(C48:E48),'The Costumer''s Details'!$AD$10:$AF$13,3))))</f>
        <v/>
      </c>
      <c r="K48" s="68" t="str">
        <f t="shared" si="7"/>
        <v/>
      </c>
      <c r="L48" s="85" t="str">
        <f t="shared" si="8"/>
        <v/>
      </c>
      <c r="M48" s="53"/>
      <c r="N48" s="54"/>
    </row>
    <row r="49" spans="1:14" ht="17.25" customHeight="1" x14ac:dyDescent="0.25">
      <c r="A49" s="51"/>
      <c r="B49" s="51"/>
      <c r="C49" s="52"/>
      <c r="D49" s="52"/>
      <c r="E49" s="52"/>
      <c r="F49" s="1"/>
      <c r="G49" s="1" t="str">
        <f t="shared" si="5"/>
        <v/>
      </c>
      <c r="H49" s="68" t="str">
        <f t="shared" si="6"/>
        <v/>
      </c>
      <c r="I49" s="68" t="str">
        <f t="shared" si="4"/>
        <v/>
      </c>
      <c r="J49" s="84" t="str">
        <f>IF(B49="","",IF($N$7="Steel",2,IF($N$7="Fireprotect",VLOOKUP(MAX(C49:E49),'The Costumer''s Details'!$AD$15:$AF$18,3),VLOOKUP(MAX(C49:E49),'The Costumer''s Details'!$AD$10:$AF$13,3))))</f>
        <v/>
      </c>
      <c r="K49" s="68" t="str">
        <f t="shared" si="7"/>
        <v/>
      </c>
      <c r="L49" s="85" t="str">
        <f t="shared" si="8"/>
        <v/>
      </c>
      <c r="M49" s="53"/>
      <c r="N49" s="54"/>
    </row>
    <row r="50" spans="1:14" ht="17.25" customHeight="1" x14ac:dyDescent="0.25">
      <c r="A50" s="51"/>
      <c r="B50" s="51"/>
      <c r="C50" s="52"/>
      <c r="D50" s="52"/>
      <c r="E50" s="52"/>
      <c r="F50" s="1"/>
      <c r="G50" s="1" t="str">
        <f t="shared" si="5"/>
        <v/>
      </c>
      <c r="H50" s="68" t="str">
        <f t="shared" si="6"/>
        <v/>
      </c>
      <c r="I50" s="68" t="str">
        <f t="shared" si="4"/>
        <v/>
      </c>
      <c r="J50" s="84" t="str">
        <f>IF(B50="","",IF($N$7="Steel",2,IF($N$7="Fireprotect",VLOOKUP(MAX(C50:E50),'The Costumer''s Details'!$AD$15:$AF$18,3),VLOOKUP(MAX(C50:E50),'The Costumer''s Details'!$AD$10:$AF$13,3))))</f>
        <v/>
      </c>
      <c r="K50" s="68" t="str">
        <f t="shared" si="7"/>
        <v/>
      </c>
      <c r="L50" s="85" t="str">
        <f t="shared" si="8"/>
        <v/>
      </c>
      <c r="M50" s="53"/>
      <c r="N50" s="54"/>
    </row>
    <row r="51" spans="1:14" ht="17.25" customHeight="1" x14ac:dyDescent="0.25">
      <c r="A51" s="51"/>
      <c r="B51" s="51"/>
      <c r="C51" s="52"/>
      <c r="D51" s="52"/>
      <c r="E51" s="52"/>
      <c r="F51" s="1"/>
      <c r="G51" s="1" t="str">
        <f t="shared" si="5"/>
        <v/>
      </c>
      <c r="H51" s="68" t="str">
        <f t="shared" si="6"/>
        <v/>
      </c>
      <c r="I51" s="68" t="str">
        <f t="shared" si="4"/>
        <v/>
      </c>
      <c r="J51" s="84" t="str">
        <f>IF(B51="","",IF($N$7="Steel",2,IF($N$7="Fireprotect",VLOOKUP(MAX(C51:E51),'The Costumer''s Details'!$AD$15:$AF$18,3),VLOOKUP(MAX(C51:E51),'The Costumer''s Details'!$AD$10:$AF$13,3))))</f>
        <v/>
      </c>
      <c r="K51" s="68" t="str">
        <f t="shared" si="7"/>
        <v/>
      </c>
      <c r="L51" s="85" t="str">
        <f t="shared" si="8"/>
        <v/>
      </c>
      <c r="M51" s="53"/>
      <c r="N51" s="54"/>
    </row>
    <row r="52" spans="1:14" ht="17.25" customHeight="1" x14ac:dyDescent="0.25">
      <c r="A52" s="51"/>
      <c r="B52" s="51"/>
      <c r="C52" s="52"/>
      <c r="D52" s="52"/>
      <c r="E52" s="52"/>
      <c r="F52" s="1"/>
      <c r="G52" s="1" t="str">
        <f t="shared" si="5"/>
        <v/>
      </c>
      <c r="H52" s="68" t="str">
        <f t="shared" si="6"/>
        <v/>
      </c>
      <c r="I52" s="68" t="str">
        <f t="shared" si="4"/>
        <v/>
      </c>
      <c r="J52" s="84" t="str">
        <f>IF(B52="","",IF($N$7="Steel",2,IF($N$7="Fireprotect",VLOOKUP(MAX(C52:E52),'The Costumer''s Details'!$AD$15:$AF$18,3),VLOOKUP(MAX(C52:E52),'The Costumer''s Details'!$AD$10:$AF$13,3))))</f>
        <v/>
      </c>
      <c r="K52" s="68" t="str">
        <f t="shared" si="7"/>
        <v/>
      </c>
      <c r="L52" s="85" t="str">
        <f t="shared" si="8"/>
        <v/>
      </c>
      <c r="M52" s="53"/>
      <c r="N52" s="54"/>
    </row>
    <row r="53" spans="1:14" ht="17.25" customHeight="1" x14ac:dyDescent="0.25">
      <c r="A53" s="51"/>
      <c r="B53" s="51"/>
      <c r="C53" s="52"/>
      <c r="D53" s="52"/>
      <c r="E53" s="52"/>
      <c r="F53" s="1"/>
      <c r="G53" s="1" t="str">
        <f t="shared" si="5"/>
        <v/>
      </c>
      <c r="H53" s="68" t="str">
        <f t="shared" si="6"/>
        <v/>
      </c>
      <c r="I53" s="68" t="str">
        <f t="shared" si="4"/>
        <v/>
      </c>
      <c r="J53" s="84" t="str">
        <f>IF(B53="","",IF($N$7="Steel",2,IF($N$7="Fireprotect",VLOOKUP(MAX(C53:E53),'The Costumer''s Details'!$AD$15:$AF$18,3),VLOOKUP(MAX(C53:E53),'The Costumer''s Details'!$AD$10:$AF$13,3))))</f>
        <v/>
      </c>
      <c r="K53" s="68" t="str">
        <f t="shared" si="7"/>
        <v/>
      </c>
      <c r="L53" s="85" t="str">
        <f t="shared" si="8"/>
        <v/>
      </c>
      <c r="M53" s="53"/>
      <c r="N53" s="54"/>
    </row>
    <row r="54" spans="1:14" ht="17.25" customHeight="1" x14ac:dyDescent="0.25">
      <c r="A54" s="51"/>
      <c r="B54" s="51"/>
      <c r="C54" s="52"/>
      <c r="D54" s="52"/>
      <c r="E54" s="52"/>
      <c r="F54" s="1"/>
      <c r="G54" s="1" t="str">
        <f t="shared" si="5"/>
        <v/>
      </c>
      <c r="H54" s="68" t="str">
        <f t="shared" si="6"/>
        <v/>
      </c>
      <c r="I54" s="68" t="str">
        <f t="shared" si="4"/>
        <v/>
      </c>
      <c r="J54" s="84" t="str">
        <f>IF(B54="","",IF($N$7="Steel",2,IF($N$7="Fireprotect",VLOOKUP(MAX(C54:E54),'The Costumer''s Details'!$AD$15:$AF$18,3),VLOOKUP(MAX(C54:E54),'The Costumer''s Details'!$AD$10:$AF$13,3))))</f>
        <v/>
      </c>
      <c r="K54" s="68" t="str">
        <f t="shared" si="7"/>
        <v/>
      </c>
      <c r="L54" s="85" t="str">
        <f t="shared" si="8"/>
        <v/>
      </c>
      <c r="M54" s="53"/>
      <c r="N54" s="54"/>
    </row>
    <row r="55" spans="1:14" ht="17.25" customHeight="1" x14ac:dyDescent="0.25">
      <c r="A55" s="51"/>
      <c r="B55" s="51"/>
      <c r="C55" s="52"/>
      <c r="D55" s="52"/>
      <c r="E55" s="52"/>
      <c r="F55" s="1"/>
      <c r="G55" s="1" t="str">
        <f t="shared" si="5"/>
        <v/>
      </c>
      <c r="H55" s="68" t="str">
        <f t="shared" si="6"/>
        <v/>
      </c>
      <c r="I55" s="68" t="str">
        <f t="shared" si="4"/>
        <v/>
      </c>
      <c r="J55" s="84" t="str">
        <f>IF(B55="","",IF($N$7="Steel",2,IF($N$7="Fireprotect",VLOOKUP(MAX(C55:E55),'The Costumer''s Details'!$AD$15:$AF$18,3),VLOOKUP(MAX(C55:E55),'The Costumer''s Details'!$AD$10:$AF$13,3))))</f>
        <v/>
      </c>
      <c r="K55" s="68" t="str">
        <f t="shared" si="7"/>
        <v/>
      </c>
      <c r="L55" s="85" t="str">
        <f t="shared" si="8"/>
        <v/>
      </c>
      <c r="M55" s="53"/>
      <c r="N55" s="54"/>
    </row>
    <row r="56" spans="1:14" ht="17.25" customHeight="1" x14ac:dyDescent="0.25">
      <c r="A56" s="51"/>
      <c r="B56" s="51"/>
      <c r="C56" s="52"/>
      <c r="D56" s="52"/>
      <c r="E56" s="52"/>
      <c r="F56" s="1"/>
      <c r="G56" s="1" t="str">
        <f t="shared" si="5"/>
        <v/>
      </c>
      <c r="H56" s="68" t="str">
        <f t="shared" si="6"/>
        <v/>
      </c>
      <c r="I56" s="68" t="str">
        <f t="shared" si="4"/>
        <v/>
      </c>
      <c r="J56" s="84" t="str">
        <f>IF(B56="","",IF($N$7="Steel",2,IF($N$7="Fireprotect",VLOOKUP(MAX(C56:E56),'The Costumer''s Details'!$AD$15:$AF$18,3),VLOOKUP(MAX(C56:E56),'The Costumer''s Details'!$AD$10:$AF$13,3))))</f>
        <v/>
      </c>
      <c r="K56" s="68" t="str">
        <f t="shared" si="7"/>
        <v/>
      </c>
      <c r="L56" s="85" t="str">
        <f t="shared" si="8"/>
        <v/>
      </c>
      <c r="M56" s="53"/>
      <c r="N56" s="54"/>
    </row>
    <row r="57" spans="1:14" ht="17.25" customHeight="1" x14ac:dyDescent="0.25">
      <c r="A57" s="51"/>
      <c r="B57" s="51"/>
      <c r="C57" s="52"/>
      <c r="D57" s="52"/>
      <c r="E57" s="52"/>
      <c r="F57" s="1"/>
      <c r="G57" s="1" t="str">
        <f t="shared" si="5"/>
        <v/>
      </c>
      <c r="H57" s="68" t="str">
        <f t="shared" si="6"/>
        <v/>
      </c>
      <c r="I57" s="68" t="str">
        <f t="shared" si="4"/>
        <v/>
      </c>
      <c r="J57" s="84" t="str">
        <f>IF(B57="","",IF($N$7="Steel",2,IF($N$7="Fireprotect",VLOOKUP(MAX(C57:E57),'The Costumer''s Details'!$AD$15:$AF$18,3),VLOOKUP(MAX(C57:E57),'The Costumer''s Details'!$AD$10:$AF$13,3))))</f>
        <v/>
      </c>
      <c r="K57" s="68" t="str">
        <f t="shared" si="7"/>
        <v/>
      </c>
      <c r="L57" s="85" t="str">
        <f t="shared" si="8"/>
        <v/>
      </c>
      <c r="M57" s="53"/>
      <c r="N57" s="54"/>
    </row>
    <row r="58" spans="1:14" ht="17.25" customHeight="1" x14ac:dyDescent="0.25">
      <c r="A58" s="51"/>
      <c r="B58" s="51"/>
      <c r="C58" s="52"/>
      <c r="D58" s="52"/>
      <c r="E58" s="52"/>
      <c r="F58" s="1"/>
      <c r="G58" s="1" t="str">
        <f t="shared" si="5"/>
        <v/>
      </c>
      <c r="H58" s="68" t="str">
        <f t="shared" si="6"/>
        <v/>
      </c>
      <c r="I58" s="68" t="str">
        <f t="shared" si="4"/>
        <v/>
      </c>
      <c r="J58" s="84" t="str">
        <f>IF(B58="","",IF($N$7="Steel",2,IF($N$7="Fireprotect",VLOOKUP(MAX(C58:E58),'The Costumer''s Details'!$AD$15:$AF$18,3),VLOOKUP(MAX(C58:E58),'The Costumer''s Details'!$AD$10:$AF$13,3))))</f>
        <v/>
      </c>
      <c r="K58" s="68" t="str">
        <f t="shared" si="7"/>
        <v/>
      </c>
      <c r="L58" s="85" t="str">
        <f t="shared" si="8"/>
        <v/>
      </c>
      <c r="M58" s="53"/>
      <c r="N58" s="54"/>
    </row>
    <row r="59" spans="1:14" ht="17.25" customHeight="1" x14ac:dyDescent="0.25">
      <c r="A59" s="51"/>
      <c r="B59" s="51"/>
      <c r="C59" s="52"/>
      <c r="D59" s="52"/>
      <c r="E59" s="52"/>
      <c r="F59" s="1"/>
      <c r="G59" s="1" t="str">
        <f t="shared" si="5"/>
        <v/>
      </c>
      <c r="H59" s="68" t="str">
        <f t="shared" si="6"/>
        <v/>
      </c>
      <c r="I59" s="68" t="str">
        <f t="shared" si="4"/>
        <v/>
      </c>
      <c r="J59" s="84" t="str">
        <f>IF(B59="","",IF($N$7="Steel",2,IF($N$7="Fireprotect",VLOOKUP(MAX(C59:E59),'The Costumer''s Details'!$AD$15:$AF$18,3),VLOOKUP(MAX(C59:E59),'The Costumer''s Details'!$AD$10:$AF$13,3))))</f>
        <v/>
      </c>
      <c r="K59" s="68" t="str">
        <f t="shared" si="7"/>
        <v/>
      </c>
      <c r="L59" s="85" t="str">
        <f t="shared" si="8"/>
        <v/>
      </c>
      <c r="M59" s="53"/>
      <c r="N59" s="54"/>
    </row>
    <row r="60" spans="1:14" ht="17.25" customHeight="1" x14ac:dyDescent="0.25">
      <c r="A60" s="51"/>
      <c r="B60" s="51"/>
      <c r="C60" s="52"/>
      <c r="D60" s="52"/>
      <c r="E60" s="52"/>
      <c r="F60" s="1"/>
      <c r="G60" s="1" t="str">
        <f t="shared" si="5"/>
        <v/>
      </c>
      <c r="H60" s="68" t="str">
        <f t="shared" si="6"/>
        <v/>
      </c>
      <c r="I60" s="68" t="str">
        <f t="shared" si="4"/>
        <v/>
      </c>
      <c r="J60" s="84" t="str">
        <f>IF(B60="","",IF($N$7="Steel",2,IF($N$7="Fireprotect",VLOOKUP(MAX(C60:E60),'The Costumer''s Details'!$AD$15:$AF$18,3),VLOOKUP(MAX(C60:E60),'The Costumer''s Details'!$AD$10:$AF$13,3))))</f>
        <v/>
      </c>
      <c r="K60" s="68" t="str">
        <f t="shared" si="7"/>
        <v/>
      </c>
      <c r="L60" s="85" t="str">
        <f t="shared" si="8"/>
        <v/>
      </c>
      <c r="M60" s="53"/>
      <c r="N60" s="54"/>
    </row>
    <row r="61" spans="1:14" ht="17.25" customHeight="1" x14ac:dyDescent="0.25">
      <c r="A61" s="51"/>
      <c r="B61" s="51"/>
      <c r="C61" s="52"/>
      <c r="D61" s="52"/>
      <c r="E61" s="52"/>
      <c r="F61" s="1"/>
      <c r="G61" s="1" t="str">
        <f t="shared" si="5"/>
        <v/>
      </c>
      <c r="H61" s="68" t="str">
        <f t="shared" si="6"/>
        <v/>
      </c>
      <c r="I61" s="68" t="str">
        <f t="shared" si="4"/>
        <v/>
      </c>
      <c r="J61" s="84" t="str">
        <f>IF(B61="","",IF($N$7="Steel",2,IF($N$7="Fireprotect",VLOOKUP(MAX(C61:E61),'The Costumer''s Details'!$AD$15:$AF$18,3),VLOOKUP(MAX(C61:E61),'The Costumer''s Details'!$AD$10:$AF$13,3))))</f>
        <v/>
      </c>
      <c r="K61" s="68" t="str">
        <f t="shared" si="7"/>
        <v/>
      </c>
      <c r="L61" s="85" t="str">
        <f t="shared" si="8"/>
        <v/>
      </c>
      <c r="M61" s="53"/>
      <c r="N61" s="54"/>
    </row>
    <row r="62" spans="1:14" ht="17.25" customHeight="1" x14ac:dyDescent="0.25">
      <c r="A62" s="51"/>
      <c r="B62" s="51"/>
      <c r="C62" s="52"/>
      <c r="D62" s="52"/>
      <c r="E62" s="52"/>
      <c r="F62" s="1"/>
      <c r="G62" s="1" t="str">
        <f t="shared" si="5"/>
        <v/>
      </c>
      <c r="H62" s="68" t="str">
        <f t="shared" si="6"/>
        <v/>
      </c>
      <c r="I62" s="68" t="str">
        <f t="shared" si="4"/>
        <v/>
      </c>
      <c r="J62" s="84" t="str">
        <f>IF(B62="","",IF($N$7="Steel",2,IF($N$7="Fireprotect",VLOOKUP(MAX(C62:E62),'The Costumer''s Details'!$AD$15:$AF$18,3),VLOOKUP(MAX(C62:E62),'The Costumer''s Details'!$AD$10:$AF$13,3))))</f>
        <v/>
      </c>
      <c r="K62" s="68" t="str">
        <f t="shared" si="7"/>
        <v/>
      </c>
      <c r="L62" s="85" t="str">
        <f t="shared" si="8"/>
        <v/>
      </c>
      <c r="M62" s="53"/>
      <c r="N62" s="54"/>
    </row>
    <row r="63" spans="1:14" ht="17.25" customHeight="1" x14ac:dyDescent="0.25">
      <c r="A63" s="51"/>
      <c r="B63" s="51"/>
      <c r="C63" s="52"/>
      <c r="D63" s="52"/>
      <c r="E63" s="52"/>
      <c r="F63" s="1"/>
      <c r="G63" s="1" t="str">
        <f t="shared" si="5"/>
        <v/>
      </c>
      <c r="H63" s="68" t="str">
        <f t="shared" si="6"/>
        <v/>
      </c>
      <c r="I63" s="68" t="str">
        <f t="shared" si="4"/>
        <v/>
      </c>
      <c r="J63" s="84" t="str">
        <f>IF(B63="","",IF($N$7="Steel",2,IF($N$7="Fireprotect",VLOOKUP(MAX(C63:E63),'The Costumer''s Details'!$AD$15:$AF$18,3),VLOOKUP(MAX(C63:E63),'The Costumer''s Details'!$AD$10:$AF$13,3))))</f>
        <v/>
      </c>
      <c r="K63" s="68" t="str">
        <f t="shared" si="7"/>
        <v/>
      </c>
      <c r="L63" s="85" t="str">
        <f t="shared" si="8"/>
        <v/>
      </c>
      <c r="M63" s="53"/>
      <c r="N63" s="54"/>
    </row>
    <row r="64" spans="1:14" ht="17.25" customHeight="1" x14ac:dyDescent="0.25">
      <c r="A64" s="51"/>
      <c r="B64" s="51"/>
      <c r="C64" s="52"/>
      <c r="D64" s="52"/>
      <c r="E64" s="52"/>
      <c r="F64" s="1"/>
      <c r="G64" s="1" t="str">
        <f t="shared" si="5"/>
        <v/>
      </c>
      <c r="H64" s="68" t="str">
        <f t="shared" si="6"/>
        <v/>
      </c>
      <c r="I64" s="68" t="str">
        <f t="shared" si="4"/>
        <v/>
      </c>
      <c r="J64" s="84" t="str">
        <f>IF(B64="","",IF($N$7="Steel",2,IF($N$7="Fireprotect",VLOOKUP(MAX(C64:E64),'The Costumer''s Details'!$AD$15:$AF$18,3),VLOOKUP(MAX(C64:E64),'The Costumer''s Details'!$AD$10:$AF$13,3))))</f>
        <v/>
      </c>
      <c r="K64" s="68" t="str">
        <f t="shared" si="7"/>
        <v/>
      </c>
      <c r="L64" s="85" t="str">
        <f t="shared" si="8"/>
        <v/>
      </c>
      <c r="M64" s="53"/>
      <c r="N64" s="54"/>
    </row>
    <row r="65" spans="1:14" ht="17.25" customHeight="1" x14ac:dyDescent="0.25">
      <c r="A65" s="51"/>
      <c r="B65" s="51"/>
      <c r="C65" s="52"/>
      <c r="D65" s="52"/>
      <c r="E65" s="52"/>
      <c r="F65" s="1"/>
      <c r="G65" s="1" t="str">
        <f t="shared" si="5"/>
        <v/>
      </c>
      <c r="H65" s="68" t="str">
        <f t="shared" si="6"/>
        <v/>
      </c>
      <c r="I65" s="68" t="str">
        <f t="shared" si="4"/>
        <v/>
      </c>
      <c r="J65" s="84" t="str">
        <f>IF(B65="","",IF($N$7="Steel",2,IF($N$7="Fireprotect",VLOOKUP(MAX(C65:E65),'The Costumer''s Details'!$AD$15:$AF$18,3),VLOOKUP(MAX(C65:E65),'The Costumer''s Details'!$AD$10:$AF$13,3))))</f>
        <v/>
      </c>
      <c r="K65" s="68" t="str">
        <f t="shared" si="7"/>
        <v/>
      </c>
      <c r="L65" s="85" t="str">
        <f t="shared" si="8"/>
        <v/>
      </c>
      <c r="M65" s="53"/>
      <c r="N65" s="54"/>
    </row>
    <row r="66" spans="1:14" ht="17.25" customHeight="1" x14ac:dyDescent="0.25">
      <c r="A66" s="51"/>
      <c r="B66" s="51"/>
      <c r="C66" s="52"/>
      <c r="D66" s="52"/>
      <c r="E66" s="52"/>
      <c r="F66" s="1"/>
      <c r="G66" s="1" t="str">
        <f t="shared" si="5"/>
        <v/>
      </c>
      <c r="H66" s="68" t="str">
        <f t="shared" si="6"/>
        <v/>
      </c>
      <c r="I66" s="68" t="str">
        <f t="shared" si="4"/>
        <v/>
      </c>
      <c r="J66" s="84" t="str">
        <f>IF(B66="","",IF($N$7="Steel",2,IF($N$7="Fireprotect",VLOOKUP(MAX(C66:E66),'The Costumer''s Details'!$AD$15:$AF$18,3),VLOOKUP(MAX(C66:E66),'The Costumer''s Details'!$AD$10:$AF$13,3))))</f>
        <v/>
      </c>
      <c r="K66" s="68" t="str">
        <f t="shared" si="7"/>
        <v/>
      </c>
      <c r="L66" s="85" t="str">
        <f t="shared" si="8"/>
        <v/>
      </c>
      <c r="M66" s="53"/>
      <c r="N66" s="54"/>
    </row>
    <row r="67" spans="1:14" ht="17.25" customHeight="1" x14ac:dyDescent="0.25">
      <c r="A67" s="51"/>
      <c r="B67" s="51"/>
      <c r="C67" s="52"/>
      <c r="D67" s="52"/>
      <c r="E67" s="52"/>
      <c r="F67" s="1"/>
      <c r="G67" s="1" t="str">
        <f t="shared" si="5"/>
        <v/>
      </c>
      <c r="H67" s="68" t="str">
        <f t="shared" si="6"/>
        <v/>
      </c>
      <c r="I67" s="68" t="str">
        <f t="shared" si="4"/>
        <v/>
      </c>
      <c r="J67" s="84" t="str">
        <f>IF(B67="","",IF($N$7="Steel",2,IF($N$7="Fireprotect",VLOOKUP(MAX(C67:E67),'The Costumer''s Details'!$AD$15:$AF$18,3),VLOOKUP(MAX(C67:E67),'The Costumer''s Details'!$AD$10:$AF$13,3))))</f>
        <v/>
      </c>
      <c r="K67" s="68" t="str">
        <f t="shared" si="7"/>
        <v/>
      </c>
      <c r="L67" s="85" t="str">
        <f t="shared" si="8"/>
        <v/>
      </c>
      <c r="M67" s="53"/>
      <c r="N67" s="54"/>
    </row>
    <row r="68" spans="1:14" ht="17.25" customHeight="1" x14ac:dyDescent="0.25">
      <c r="A68" s="51"/>
      <c r="B68" s="51"/>
      <c r="C68" s="52"/>
      <c r="D68" s="52"/>
      <c r="E68" s="52"/>
      <c r="F68" s="1"/>
      <c r="G68" s="1" t="str">
        <f t="shared" si="5"/>
        <v/>
      </c>
      <c r="H68" s="68" t="str">
        <f t="shared" si="6"/>
        <v/>
      </c>
      <c r="I68" s="68" t="str">
        <f t="shared" si="4"/>
        <v/>
      </c>
      <c r="J68" s="84" t="str">
        <f>IF(B68="","",IF($N$7="Steel",2,IF($N$7="Fireprotect",VLOOKUP(MAX(C68:E68),'The Costumer''s Details'!$AD$15:$AF$18,3),VLOOKUP(MAX(C68:E68),'The Costumer''s Details'!$AD$10:$AF$13,3))))</f>
        <v/>
      </c>
      <c r="K68" s="68" t="str">
        <f t="shared" si="7"/>
        <v/>
      </c>
      <c r="L68" s="85" t="str">
        <f t="shared" si="8"/>
        <v/>
      </c>
      <c r="M68" s="53"/>
      <c r="N68" s="54"/>
    </row>
    <row r="69" spans="1:14" ht="17.25" customHeight="1" x14ac:dyDescent="0.25">
      <c r="A69" s="51"/>
      <c r="B69" s="51"/>
      <c r="C69" s="52"/>
      <c r="D69" s="52"/>
      <c r="E69" s="52"/>
      <c r="F69" s="1"/>
      <c r="G69" s="1" t="str">
        <f t="shared" si="5"/>
        <v/>
      </c>
      <c r="H69" s="68" t="str">
        <f t="shared" si="6"/>
        <v/>
      </c>
      <c r="I69" s="68" t="str">
        <f t="shared" si="4"/>
        <v/>
      </c>
      <c r="J69" s="84" t="str">
        <f>IF(B69="","",IF($N$7="Steel",2,IF($N$7="Fireprotect",VLOOKUP(MAX(C69:E69),'The Costumer''s Details'!$AD$15:$AF$18,3),VLOOKUP(MAX(C69:E69),'The Costumer''s Details'!$AD$10:$AF$13,3))))</f>
        <v/>
      </c>
      <c r="K69" s="68" t="str">
        <f t="shared" si="7"/>
        <v/>
      </c>
      <c r="L69" s="85" t="str">
        <f t="shared" si="8"/>
        <v/>
      </c>
      <c r="M69" s="53"/>
      <c r="N69" s="54"/>
    </row>
    <row r="70" spans="1:14" ht="17.25" customHeight="1" x14ac:dyDescent="0.25">
      <c r="A70" s="51"/>
      <c r="B70" s="51"/>
      <c r="C70" s="52"/>
      <c r="D70" s="52"/>
      <c r="E70" s="52"/>
      <c r="F70" s="1"/>
      <c r="G70" s="1" t="str">
        <f t="shared" si="5"/>
        <v/>
      </c>
      <c r="H70" s="68" t="str">
        <f t="shared" si="6"/>
        <v/>
      </c>
      <c r="I70" s="68" t="str">
        <f t="shared" si="4"/>
        <v/>
      </c>
      <c r="J70" s="84" t="str">
        <f>IF(B70="","",IF($N$7="Steel",2,IF($N$7="Fireprotect",VLOOKUP(MAX(C70:E70),'The Costumer''s Details'!$AD$15:$AF$18,3),VLOOKUP(MAX(C70:E70),'The Costumer''s Details'!$AD$10:$AF$13,3))))</f>
        <v/>
      </c>
      <c r="K70" s="68" t="str">
        <f t="shared" si="7"/>
        <v/>
      </c>
      <c r="L70" s="85" t="str">
        <f t="shared" si="8"/>
        <v/>
      </c>
      <c r="M70" s="53"/>
      <c r="N70" s="54"/>
    </row>
    <row r="71" spans="1:14" ht="17.25" customHeight="1" x14ac:dyDescent="0.25">
      <c r="A71" s="51"/>
      <c r="B71" s="51"/>
      <c r="C71" s="52"/>
      <c r="D71" s="52"/>
      <c r="E71" s="52"/>
      <c r="F71" s="1"/>
      <c r="G71" s="1" t="str">
        <f t="shared" si="5"/>
        <v/>
      </c>
      <c r="H71" s="68" t="str">
        <f t="shared" si="6"/>
        <v/>
      </c>
      <c r="I71" s="68" t="str">
        <f t="shared" si="4"/>
        <v/>
      </c>
      <c r="J71" s="84" t="str">
        <f>IF(B71="","",IF($N$7="Steel",2,IF($N$7="Fireprotect",VLOOKUP(MAX(C71:E71),'The Costumer''s Details'!$AD$15:$AF$18,3),VLOOKUP(MAX(C71:E71),'The Costumer''s Details'!$AD$10:$AF$13,3))))</f>
        <v/>
      </c>
      <c r="K71" s="68" t="str">
        <f t="shared" si="7"/>
        <v/>
      </c>
      <c r="L71" s="85" t="str">
        <f t="shared" si="8"/>
        <v/>
      </c>
      <c r="M71" s="53"/>
      <c r="N71" s="54"/>
    </row>
    <row r="72" spans="1:14" ht="17.25" customHeight="1" x14ac:dyDescent="0.25">
      <c r="A72" s="51"/>
      <c r="B72" s="51"/>
      <c r="C72" s="52"/>
      <c r="D72" s="52"/>
      <c r="E72" s="52"/>
      <c r="F72" s="1"/>
      <c r="G72" s="1" t="str">
        <f t="shared" si="5"/>
        <v/>
      </c>
      <c r="H72" s="68" t="str">
        <f t="shared" si="6"/>
        <v/>
      </c>
      <c r="I72" s="68" t="str">
        <f t="shared" si="4"/>
        <v/>
      </c>
      <c r="J72" s="84" t="str">
        <f>IF(B72="","",IF($N$7="Steel",2,IF($N$7="Fireprotect",VLOOKUP(MAX(C72:E72),'The Costumer''s Details'!$AD$15:$AF$18,3),VLOOKUP(MAX(C72:E72),'The Costumer''s Details'!$AD$10:$AF$13,3))))</f>
        <v/>
      </c>
      <c r="K72" s="68" t="str">
        <f t="shared" si="7"/>
        <v/>
      </c>
      <c r="L72" s="85" t="str">
        <f t="shared" si="8"/>
        <v/>
      </c>
      <c r="M72" s="53"/>
      <c r="N72" s="54"/>
    </row>
    <row r="73" spans="1:14" ht="17.25" customHeight="1" x14ac:dyDescent="0.25">
      <c r="A73" s="51"/>
      <c r="B73" s="51"/>
      <c r="C73" s="52"/>
      <c r="D73" s="52"/>
      <c r="E73" s="52"/>
      <c r="F73" s="1"/>
      <c r="G73" s="1" t="str">
        <f t="shared" si="5"/>
        <v/>
      </c>
      <c r="H73" s="68" t="str">
        <f t="shared" si="6"/>
        <v/>
      </c>
      <c r="I73" s="68" t="str">
        <f t="shared" si="4"/>
        <v/>
      </c>
      <c r="J73" s="84" t="str">
        <f>IF(B73="","",IF($N$7="Steel",2,IF($N$7="Fireprotect",VLOOKUP(MAX(C73:E73),'The Costumer''s Details'!$AD$15:$AF$18,3),VLOOKUP(MAX(C73:E73),'The Costumer''s Details'!$AD$10:$AF$13,3))))</f>
        <v/>
      </c>
      <c r="K73" s="68" t="str">
        <f t="shared" si="7"/>
        <v/>
      </c>
      <c r="L73" s="85" t="str">
        <f t="shared" si="8"/>
        <v/>
      </c>
      <c r="M73" s="53"/>
      <c r="N73" s="54"/>
    </row>
    <row r="74" spans="1:14" ht="17.25" customHeight="1" x14ac:dyDescent="0.25">
      <c r="A74" s="51"/>
      <c r="B74" s="51"/>
      <c r="C74" s="52"/>
      <c r="D74" s="52"/>
      <c r="E74" s="52"/>
      <c r="F74" s="1"/>
      <c r="G74" s="1" t="str">
        <f t="shared" si="5"/>
        <v/>
      </c>
      <c r="H74" s="68" t="str">
        <f t="shared" si="6"/>
        <v/>
      </c>
      <c r="I74" s="68" t="str">
        <f t="shared" si="4"/>
        <v/>
      </c>
      <c r="J74" s="84" t="str">
        <f>IF(B74="","",IF($N$7="Steel",2,IF($N$7="Fireprotect",VLOOKUP(MAX(C74:E74),'The Costumer''s Details'!$AD$15:$AF$18,3),VLOOKUP(MAX(C74:E74),'The Costumer''s Details'!$AD$10:$AF$13,3))))</f>
        <v/>
      </c>
      <c r="K74" s="68" t="str">
        <f t="shared" si="7"/>
        <v/>
      </c>
      <c r="L74" s="85" t="str">
        <f t="shared" si="8"/>
        <v/>
      </c>
      <c r="M74" s="53"/>
      <c r="N74" s="54"/>
    </row>
    <row r="75" spans="1:14" ht="17.25" customHeight="1" x14ac:dyDescent="0.25">
      <c r="A75" s="51"/>
      <c r="B75" s="51"/>
      <c r="C75" s="52"/>
      <c r="D75" s="52"/>
      <c r="E75" s="52"/>
      <c r="F75" s="1"/>
      <c r="G75" s="1" t="str">
        <f t="shared" si="5"/>
        <v/>
      </c>
      <c r="H75" s="68" t="str">
        <f t="shared" si="6"/>
        <v/>
      </c>
      <c r="I75" s="68" t="str">
        <f t="shared" si="4"/>
        <v/>
      </c>
      <c r="J75" s="84" t="str">
        <f>IF(B75="","",IF($N$7="Steel",2,IF($N$7="Fireprotect",VLOOKUP(MAX(C75:E75),'The Costumer''s Details'!$AD$15:$AF$18,3),VLOOKUP(MAX(C75:E75),'The Costumer''s Details'!$AD$10:$AF$13,3))))</f>
        <v/>
      </c>
      <c r="K75" s="68" t="str">
        <f t="shared" si="7"/>
        <v/>
      </c>
      <c r="L75" s="85" t="str">
        <f t="shared" si="8"/>
        <v/>
      </c>
      <c r="M75" s="53"/>
      <c r="N75" s="54"/>
    </row>
    <row r="76" spans="1:14" ht="17.25" customHeight="1" x14ac:dyDescent="0.25">
      <c r="A76" s="51"/>
      <c r="B76" s="51"/>
      <c r="C76" s="52"/>
      <c r="D76" s="52"/>
      <c r="E76" s="52"/>
      <c r="F76" s="1"/>
      <c r="G76" s="1" t="str">
        <f t="shared" ref="G76:G107" si="9">IF(B76="","",IF(F76=90,100,0))</f>
        <v/>
      </c>
      <c r="H76" s="68" t="str">
        <f t="shared" ref="H76:H107" si="10">IF(B76="","",IF(G76=100,50,IF(F76=90,100,62)))</f>
        <v/>
      </c>
      <c r="I76" s="68" t="str">
        <f t="shared" si="4"/>
        <v/>
      </c>
      <c r="J76" s="84" t="str">
        <f>IF(B76="","",IF($N$7="Steel",2,IF($N$7="Fireprotect",VLOOKUP(MAX(C76:E76),'The Costumer''s Details'!$AD$15:$AF$18,3),VLOOKUP(MAX(C76:E76),'The Costumer''s Details'!$AD$10:$AF$13,3))))</f>
        <v/>
      </c>
      <c r="K76" s="68" t="str">
        <f t="shared" ref="K76:K100" si="11">IF(B76="","",IF(OR($N$7="Fireprotect",$N$7="Steel"),30,IF(MAX(C76:D76)&lt;=750,20,IF(MAX(C76:D76)&lt;=2000,30,40))))</f>
        <v/>
      </c>
      <c r="L76" s="85" t="str">
        <f t="shared" ref="L76:L100" si="12">IF(B76="","",IF(OR($N$7="Fireprotect",$N$7="Steel"),30,IF(MAX(D76:E76)&lt;=750,20,IF(MAX(D76:E76)&lt;=2000,30,40))))</f>
        <v/>
      </c>
      <c r="M76" s="53"/>
      <c r="N76" s="54"/>
    </row>
    <row r="77" spans="1:14" ht="17.25" customHeight="1" x14ac:dyDescent="0.25">
      <c r="A77" s="51"/>
      <c r="B77" s="51"/>
      <c r="C77" s="52"/>
      <c r="D77" s="52"/>
      <c r="E77" s="52"/>
      <c r="F77" s="1"/>
      <c r="G77" s="1" t="str">
        <f t="shared" si="9"/>
        <v/>
      </c>
      <c r="H77" s="68" t="str">
        <f t="shared" si="10"/>
        <v/>
      </c>
      <c r="I77" s="68" t="str">
        <f t="shared" ref="I77:I100" si="13">H77</f>
        <v/>
      </c>
      <c r="J77" s="84" t="str">
        <f>IF(B77="","",IF($N$7="Steel",2,IF($N$7="Fireprotect",VLOOKUP(MAX(C77:E77),'The Costumer''s Details'!$AD$15:$AF$18,3),VLOOKUP(MAX(C77:E77),'The Costumer''s Details'!$AD$10:$AF$13,3))))</f>
        <v/>
      </c>
      <c r="K77" s="68" t="str">
        <f t="shared" si="11"/>
        <v/>
      </c>
      <c r="L77" s="85" t="str">
        <f t="shared" si="12"/>
        <v/>
      </c>
      <c r="M77" s="53"/>
      <c r="N77" s="54"/>
    </row>
    <row r="78" spans="1:14" ht="17.25" customHeight="1" x14ac:dyDescent="0.25">
      <c r="A78" s="51"/>
      <c r="B78" s="51"/>
      <c r="C78" s="52"/>
      <c r="D78" s="52"/>
      <c r="E78" s="52"/>
      <c r="F78" s="1"/>
      <c r="G78" s="1" t="str">
        <f t="shared" si="9"/>
        <v/>
      </c>
      <c r="H78" s="68" t="str">
        <f t="shared" si="10"/>
        <v/>
      </c>
      <c r="I78" s="68" t="str">
        <f t="shared" si="13"/>
        <v/>
      </c>
      <c r="J78" s="84" t="str">
        <f>IF(B78="","",IF($N$7="Steel",2,IF($N$7="Fireprotect",VLOOKUP(MAX(C78:E78),'The Costumer''s Details'!$AD$15:$AF$18,3),VLOOKUP(MAX(C78:E78),'The Costumer''s Details'!$AD$10:$AF$13,3))))</f>
        <v/>
      </c>
      <c r="K78" s="68" t="str">
        <f t="shared" si="11"/>
        <v/>
      </c>
      <c r="L78" s="85" t="str">
        <f t="shared" si="12"/>
        <v/>
      </c>
      <c r="M78" s="53"/>
      <c r="N78" s="54"/>
    </row>
    <row r="79" spans="1:14" ht="17.25" customHeight="1" x14ac:dyDescent="0.25">
      <c r="A79" s="51"/>
      <c r="B79" s="51"/>
      <c r="C79" s="52"/>
      <c r="D79" s="52"/>
      <c r="E79" s="52"/>
      <c r="F79" s="1"/>
      <c r="G79" s="1" t="str">
        <f t="shared" si="9"/>
        <v/>
      </c>
      <c r="H79" s="68" t="str">
        <f t="shared" si="10"/>
        <v/>
      </c>
      <c r="I79" s="68" t="str">
        <f t="shared" si="13"/>
        <v/>
      </c>
      <c r="J79" s="84" t="str">
        <f>IF(B79="","",IF($N$7="Steel",2,IF($N$7="Fireprotect",VLOOKUP(MAX(C79:E79),'The Costumer''s Details'!$AD$15:$AF$18,3),VLOOKUP(MAX(C79:E79),'The Costumer''s Details'!$AD$10:$AF$13,3))))</f>
        <v/>
      </c>
      <c r="K79" s="68" t="str">
        <f t="shared" si="11"/>
        <v/>
      </c>
      <c r="L79" s="85" t="str">
        <f t="shared" si="12"/>
        <v/>
      </c>
      <c r="M79" s="53"/>
      <c r="N79" s="54"/>
    </row>
    <row r="80" spans="1:14" ht="17.25" customHeight="1" x14ac:dyDescent="0.25">
      <c r="A80" s="51"/>
      <c r="B80" s="51"/>
      <c r="C80" s="52"/>
      <c r="D80" s="52"/>
      <c r="E80" s="52"/>
      <c r="F80" s="1"/>
      <c r="G80" s="1" t="str">
        <f t="shared" si="9"/>
        <v/>
      </c>
      <c r="H80" s="68" t="str">
        <f t="shared" si="10"/>
        <v/>
      </c>
      <c r="I80" s="68" t="str">
        <f t="shared" si="13"/>
        <v/>
      </c>
      <c r="J80" s="84" t="str">
        <f>IF(B80="","",IF($N$7="Steel",2,IF($N$7="Fireprotect",VLOOKUP(MAX(C80:E80),'The Costumer''s Details'!$AD$15:$AF$18,3),VLOOKUP(MAX(C80:E80),'The Costumer''s Details'!$AD$10:$AF$13,3))))</f>
        <v/>
      </c>
      <c r="K80" s="68" t="str">
        <f t="shared" si="11"/>
        <v/>
      </c>
      <c r="L80" s="85" t="str">
        <f t="shared" si="12"/>
        <v/>
      </c>
      <c r="M80" s="53"/>
      <c r="N80" s="54"/>
    </row>
    <row r="81" spans="1:14" ht="17.25" customHeight="1" x14ac:dyDescent="0.25">
      <c r="A81" s="51"/>
      <c r="B81" s="51"/>
      <c r="C81" s="52"/>
      <c r="D81" s="52"/>
      <c r="E81" s="52"/>
      <c r="F81" s="1"/>
      <c r="G81" s="1" t="str">
        <f t="shared" si="9"/>
        <v/>
      </c>
      <c r="H81" s="68" t="str">
        <f t="shared" si="10"/>
        <v/>
      </c>
      <c r="I81" s="68" t="str">
        <f t="shared" si="13"/>
        <v/>
      </c>
      <c r="J81" s="84" t="str">
        <f>IF(B81="","",IF($N$7="Steel",2,IF($N$7="Fireprotect",VLOOKUP(MAX(C81:E81),'The Costumer''s Details'!$AD$15:$AF$18,3),VLOOKUP(MAX(C81:E81),'The Costumer''s Details'!$AD$10:$AF$13,3))))</f>
        <v/>
      </c>
      <c r="K81" s="68" t="str">
        <f t="shared" si="11"/>
        <v/>
      </c>
      <c r="L81" s="85" t="str">
        <f t="shared" si="12"/>
        <v/>
      </c>
      <c r="M81" s="53"/>
      <c r="N81" s="54"/>
    </row>
    <row r="82" spans="1:14" ht="17.25" customHeight="1" x14ac:dyDescent="0.25">
      <c r="A82" s="51"/>
      <c r="B82" s="51"/>
      <c r="C82" s="52"/>
      <c r="D82" s="52"/>
      <c r="E82" s="52"/>
      <c r="F82" s="1"/>
      <c r="G82" s="1" t="str">
        <f t="shared" si="9"/>
        <v/>
      </c>
      <c r="H82" s="68" t="str">
        <f t="shared" si="10"/>
        <v/>
      </c>
      <c r="I82" s="68" t="str">
        <f t="shared" si="13"/>
        <v/>
      </c>
      <c r="J82" s="84" t="str">
        <f>IF(B82="","",IF($N$7="Steel",2,IF($N$7="Fireprotect",VLOOKUP(MAX(C82:E82),'The Costumer''s Details'!$AD$15:$AF$18,3),VLOOKUP(MAX(C82:E82),'The Costumer''s Details'!$AD$10:$AF$13,3))))</f>
        <v/>
      </c>
      <c r="K82" s="68" t="str">
        <f t="shared" si="11"/>
        <v/>
      </c>
      <c r="L82" s="85" t="str">
        <f t="shared" si="12"/>
        <v/>
      </c>
      <c r="M82" s="53"/>
      <c r="N82" s="54"/>
    </row>
    <row r="83" spans="1:14" ht="17.25" customHeight="1" x14ac:dyDescent="0.25">
      <c r="A83" s="51"/>
      <c r="B83" s="51"/>
      <c r="C83" s="52"/>
      <c r="D83" s="52"/>
      <c r="E83" s="52"/>
      <c r="F83" s="1"/>
      <c r="G83" s="1" t="str">
        <f t="shared" si="9"/>
        <v/>
      </c>
      <c r="H83" s="68" t="str">
        <f t="shared" si="10"/>
        <v/>
      </c>
      <c r="I83" s="68" t="str">
        <f t="shared" si="13"/>
        <v/>
      </c>
      <c r="J83" s="84" t="str">
        <f>IF(B83="","",IF($N$7="Steel",2,IF($N$7="Fireprotect",VLOOKUP(MAX(C83:E83),'The Costumer''s Details'!$AD$15:$AF$18,3),VLOOKUP(MAX(C83:E83),'The Costumer''s Details'!$AD$10:$AF$13,3))))</f>
        <v/>
      </c>
      <c r="K83" s="68" t="str">
        <f t="shared" si="11"/>
        <v/>
      </c>
      <c r="L83" s="85" t="str">
        <f t="shared" si="12"/>
        <v/>
      </c>
      <c r="M83" s="53"/>
      <c r="N83" s="54"/>
    </row>
    <row r="84" spans="1:14" ht="17.25" customHeight="1" x14ac:dyDescent="0.25">
      <c r="A84" s="51"/>
      <c r="B84" s="51"/>
      <c r="C84" s="52"/>
      <c r="D84" s="52"/>
      <c r="E84" s="52"/>
      <c r="F84" s="1"/>
      <c r="G84" s="1" t="str">
        <f t="shared" si="9"/>
        <v/>
      </c>
      <c r="H84" s="68" t="str">
        <f t="shared" si="10"/>
        <v/>
      </c>
      <c r="I84" s="68" t="str">
        <f t="shared" si="13"/>
        <v/>
      </c>
      <c r="J84" s="84" t="str">
        <f>IF(B84="","",IF($N$7="Steel",2,IF($N$7="Fireprotect",VLOOKUP(MAX(C84:E84),'The Costumer''s Details'!$AD$15:$AF$18,3),VLOOKUP(MAX(C84:E84),'The Costumer''s Details'!$AD$10:$AF$13,3))))</f>
        <v/>
      </c>
      <c r="K84" s="68" t="str">
        <f t="shared" si="11"/>
        <v/>
      </c>
      <c r="L84" s="85" t="str">
        <f t="shared" si="12"/>
        <v/>
      </c>
      <c r="M84" s="53"/>
      <c r="N84" s="54"/>
    </row>
    <row r="85" spans="1:14" ht="17.25" customHeight="1" x14ac:dyDescent="0.25">
      <c r="A85" s="51"/>
      <c r="B85" s="51"/>
      <c r="C85" s="52"/>
      <c r="D85" s="52"/>
      <c r="E85" s="52"/>
      <c r="F85" s="1"/>
      <c r="G85" s="1" t="str">
        <f t="shared" si="9"/>
        <v/>
      </c>
      <c r="H85" s="68" t="str">
        <f t="shared" si="10"/>
        <v/>
      </c>
      <c r="I85" s="68" t="str">
        <f t="shared" si="13"/>
        <v/>
      </c>
      <c r="J85" s="84" t="str">
        <f>IF(B85="","",IF($N$7="Steel",2,IF($N$7="Fireprotect",VLOOKUP(MAX(C85:E85),'The Costumer''s Details'!$AD$15:$AF$18,3),VLOOKUP(MAX(C85:E85),'The Costumer''s Details'!$AD$10:$AF$13,3))))</f>
        <v/>
      </c>
      <c r="K85" s="68" t="str">
        <f t="shared" si="11"/>
        <v/>
      </c>
      <c r="L85" s="85" t="str">
        <f t="shared" si="12"/>
        <v/>
      </c>
      <c r="M85" s="53"/>
      <c r="N85" s="54"/>
    </row>
    <row r="86" spans="1:14" ht="17.25" customHeight="1" x14ac:dyDescent="0.25">
      <c r="A86" s="51"/>
      <c r="B86" s="51"/>
      <c r="C86" s="52"/>
      <c r="D86" s="52"/>
      <c r="E86" s="52"/>
      <c r="F86" s="1"/>
      <c r="G86" s="1" t="str">
        <f t="shared" si="9"/>
        <v/>
      </c>
      <c r="H86" s="68" t="str">
        <f t="shared" si="10"/>
        <v/>
      </c>
      <c r="I86" s="68" t="str">
        <f t="shared" si="13"/>
        <v/>
      </c>
      <c r="J86" s="84" t="str">
        <f>IF(B86="","",IF($N$7="Steel",2,IF($N$7="Fireprotect",VLOOKUP(MAX(C86:E86),'The Costumer''s Details'!$AD$15:$AF$18,3),VLOOKUP(MAX(C86:E86),'The Costumer''s Details'!$AD$10:$AF$13,3))))</f>
        <v/>
      </c>
      <c r="K86" s="68" t="str">
        <f t="shared" si="11"/>
        <v/>
      </c>
      <c r="L86" s="85" t="str">
        <f t="shared" si="12"/>
        <v/>
      </c>
      <c r="M86" s="53"/>
      <c r="N86" s="54"/>
    </row>
    <row r="87" spans="1:14" ht="17.25" customHeight="1" x14ac:dyDescent="0.25">
      <c r="A87" s="51"/>
      <c r="B87" s="51"/>
      <c r="C87" s="52"/>
      <c r="D87" s="52"/>
      <c r="E87" s="52"/>
      <c r="F87" s="1"/>
      <c r="G87" s="1" t="str">
        <f t="shared" si="9"/>
        <v/>
      </c>
      <c r="H87" s="68" t="str">
        <f t="shared" si="10"/>
        <v/>
      </c>
      <c r="I87" s="68" t="str">
        <f t="shared" si="13"/>
        <v/>
      </c>
      <c r="J87" s="84" t="str">
        <f>IF(B87="","",IF($N$7="Steel",2,IF($N$7="Fireprotect",VLOOKUP(MAX(C87:E87),'The Costumer''s Details'!$AD$15:$AF$18,3),VLOOKUP(MAX(C87:E87),'The Costumer''s Details'!$AD$10:$AF$13,3))))</f>
        <v/>
      </c>
      <c r="K87" s="68" t="str">
        <f t="shared" si="11"/>
        <v/>
      </c>
      <c r="L87" s="85" t="str">
        <f t="shared" si="12"/>
        <v/>
      </c>
      <c r="M87" s="53"/>
      <c r="N87" s="54"/>
    </row>
    <row r="88" spans="1:14" ht="17.25" customHeight="1" x14ac:dyDescent="0.25">
      <c r="A88" s="51"/>
      <c r="B88" s="51"/>
      <c r="C88" s="52"/>
      <c r="D88" s="52"/>
      <c r="E88" s="52"/>
      <c r="F88" s="1"/>
      <c r="G88" s="1" t="str">
        <f t="shared" si="9"/>
        <v/>
      </c>
      <c r="H88" s="68" t="str">
        <f t="shared" si="10"/>
        <v/>
      </c>
      <c r="I88" s="68" t="str">
        <f t="shared" si="13"/>
        <v/>
      </c>
      <c r="J88" s="84" t="str">
        <f>IF(B88="","",IF($N$7="Steel",2,IF($N$7="Fireprotect",VLOOKUP(MAX(C88:E88),'The Costumer''s Details'!$AD$15:$AF$18,3),VLOOKUP(MAX(C88:E88),'The Costumer''s Details'!$AD$10:$AF$13,3))))</f>
        <v/>
      </c>
      <c r="K88" s="68" t="str">
        <f t="shared" si="11"/>
        <v/>
      </c>
      <c r="L88" s="85" t="str">
        <f t="shared" si="12"/>
        <v/>
      </c>
      <c r="M88" s="53"/>
      <c r="N88" s="54"/>
    </row>
    <row r="89" spans="1:14" ht="17.25" customHeight="1" x14ac:dyDescent="0.25">
      <c r="A89" s="51"/>
      <c r="B89" s="51"/>
      <c r="C89" s="52"/>
      <c r="D89" s="52"/>
      <c r="E89" s="52"/>
      <c r="F89" s="1"/>
      <c r="G89" s="1" t="str">
        <f t="shared" si="9"/>
        <v/>
      </c>
      <c r="H89" s="68" t="str">
        <f t="shared" si="10"/>
        <v/>
      </c>
      <c r="I89" s="68" t="str">
        <f t="shared" si="13"/>
        <v/>
      </c>
      <c r="J89" s="84" t="str">
        <f>IF(B89="","",IF($N$7="Steel",2,IF($N$7="Fireprotect",VLOOKUP(MAX(C89:E89),'The Costumer''s Details'!$AD$15:$AF$18,3),VLOOKUP(MAX(C89:E89),'The Costumer''s Details'!$AD$10:$AF$13,3))))</f>
        <v/>
      </c>
      <c r="K89" s="68" t="str">
        <f t="shared" si="11"/>
        <v/>
      </c>
      <c r="L89" s="85" t="str">
        <f t="shared" si="12"/>
        <v/>
      </c>
      <c r="M89" s="53"/>
      <c r="N89" s="54"/>
    </row>
    <row r="90" spans="1:14" ht="17.25" customHeight="1" x14ac:dyDescent="0.25">
      <c r="A90" s="51"/>
      <c r="B90" s="51"/>
      <c r="C90" s="52"/>
      <c r="D90" s="52"/>
      <c r="E90" s="52"/>
      <c r="F90" s="1"/>
      <c r="G90" s="1" t="str">
        <f t="shared" si="9"/>
        <v/>
      </c>
      <c r="H90" s="68" t="str">
        <f t="shared" si="10"/>
        <v/>
      </c>
      <c r="I90" s="68" t="str">
        <f t="shared" si="13"/>
        <v/>
      </c>
      <c r="J90" s="84" t="str">
        <f>IF(B90="","",IF($N$7="Steel",2,IF($N$7="Fireprotect",VLOOKUP(MAX(C90:E90),'The Costumer''s Details'!$AD$15:$AF$18,3),VLOOKUP(MAX(C90:E90),'The Costumer''s Details'!$AD$10:$AF$13,3))))</f>
        <v/>
      </c>
      <c r="K90" s="68" t="str">
        <f t="shared" si="11"/>
        <v/>
      </c>
      <c r="L90" s="85" t="str">
        <f t="shared" si="12"/>
        <v/>
      </c>
      <c r="M90" s="53"/>
      <c r="N90" s="54"/>
    </row>
    <row r="91" spans="1:14" ht="17.25" customHeight="1" x14ac:dyDescent="0.25">
      <c r="A91" s="51"/>
      <c r="B91" s="51"/>
      <c r="C91" s="52"/>
      <c r="D91" s="52"/>
      <c r="E91" s="52"/>
      <c r="F91" s="1"/>
      <c r="G91" s="1" t="str">
        <f t="shared" si="9"/>
        <v/>
      </c>
      <c r="H91" s="68" t="str">
        <f t="shared" si="10"/>
        <v/>
      </c>
      <c r="I91" s="68" t="str">
        <f t="shared" si="13"/>
        <v/>
      </c>
      <c r="J91" s="84" t="str">
        <f>IF(B91="","",IF($N$7="Steel",2,IF($N$7="Fireprotect",VLOOKUP(MAX(C91:E91),'The Costumer''s Details'!$AD$15:$AF$18,3),VLOOKUP(MAX(C91:E91),'The Costumer''s Details'!$AD$10:$AF$13,3))))</f>
        <v/>
      </c>
      <c r="K91" s="68" t="str">
        <f t="shared" si="11"/>
        <v/>
      </c>
      <c r="L91" s="85" t="str">
        <f t="shared" si="12"/>
        <v/>
      </c>
      <c r="M91" s="53"/>
      <c r="N91" s="54"/>
    </row>
    <row r="92" spans="1:14" ht="17.25" customHeight="1" x14ac:dyDescent="0.25">
      <c r="A92" s="51"/>
      <c r="B92" s="51"/>
      <c r="C92" s="52"/>
      <c r="D92" s="52"/>
      <c r="E92" s="52"/>
      <c r="F92" s="1"/>
      <c r="G92" s="1" t="str">
        <f t="shared" si="9"/>
        <v/>
      </c>
      <c r="H92" s="68" t="str">
        <f t="shared" si="10"/>
        <v/>
      </c>
      <c r="I92" s="68" t="str">
        <f t="shared" si="13"/>
        <v/>
      </c>
      <c r="J92" s="84" t="str">
        <f>IF(B92="","",IF($N$7="Steel",2,IF($N$7="Fireprotect",VLOOKUP(MAX(C92:E92),'The Costumer''s Details'!$AD$15:$AF$18,3),VLOOKUP(MAX(C92:E92),'The Costumer''s Details'!$AD$10:$AF$13,3))))</f>
        <v/>
      </c>
      <c r="K92" s="68" t="str">
        <f t="shared" si="11"/>
        <v/>
      </c>
      <c r="L92" s="85" t="str">
        <f t="shared" si="12"/>
        <v/>
      </c>
      <c r="M92" s="53"/>
      <c r="N92" s="54"/>
    </row>
    <row r="93" spans="1:14" ht="17.25" customHeight="1" x14ac:dyDescent="0.25">
      <c r="A93" s="51"/>
      <c r="B93" s="51"/>
      <c r="C93" s="52"/>
      <c r="D93" s="52"/>
      <c r="E93" s="52"/>
      <c r="F93" s="1"/>
      <c r="G93" s="1" t="str">
        <f t="shared" si="9"/>
        <v/>
      </c>
      <c r="H93" s="68" t="str">
        <f t="shared" si="10"/>
        <v/>
      </c>
      <c r="I93" s="68" t="str">
        <f t="shared" si="13"/>
        <v/>
      </c>
      <c r="J93" s="84" t="str">
        <f>IF(B93="","",IF($N$7="Steel",2,IF($N$7="Fireprotect",VLOOKUP(MAX(C93:E93),'The Costumer''s Details'!$AD$15:$AF$18,3),VLOOKUP(MAX(C93:E93),'The Costumer''s Details'!$AD$10:$AF$13,3))))</f>
        <v/>
      </c>
      <c r="K93" s="68" t="str">
        <f t="shared" si="11"/>
        <v/>
      </c>
      <c r="L93" s="85" t="str">
        <f t="shared" si="12"/>
        <v/>
      </c>
      <c r="M93" s="53"/>
      <c r="N93" s="54"/>
    </row>
    <row r="94" spans="1:14" ht="17.25" customHeight="1" x14ac:dyDescent="0.25">
      <c r="A94" s="51"/>
      <c r="B94" s="51"/>
      <c r="C94" s="52"/>
      <c r="D94" s="52"/>
      <c r="E94" s="52"/>
      <c r="F94" s="1"/>
      <c r="G94" s="1" t="str">
        <f t="shared" si="9"/>
        <v/>
      </c>
      <c r="H94" s="68" t="str">
        <f t="shared" si="10"/>
        <v/>
      </c>
      <c r="I94" s="68" t="str">
        <f t="shared" si="13"/>
        <v/>
      </c>
      <c r="J94" s="84" t="str">
        <f>IF(B94="","",IF($N$7="Steel",2,IF($N$7="Fireprotect",VLOOKUP(MAX(C94:E94),'The Costumer''s Details'!$AD$15:$AF$18,3),VLOOKUP(MAX(C94:E94),'The Costumer''s Details'!$AD$10:$AF$13,3))))</f>
        <v/>
      </c>
      <c r="K94" s="68" t="str">
        <f t="shared" si="11"/>
        <v/>
      </c>
      <c r="L94" s="85" t="str">
        <f t="shared" si="12"/>
        <v/>
      </c>
      <c r="M94" s="53"/>
      <c r="N94" s="54"/>
    </row>
    <row r="95" spans="1:14" ht="17.25" customHeight="1" x14ac:dyDescent="0.25">
      <c r="A95" s="51"/>
      <c r="B95" s="51"/>
      <c r="C95" s="52"/>
      <c r="D95" s="52"/>
      <c r="E95" s="52"/>
      <c r="F95" s="1"/>
      <c r="G95" s="1" t="str">
        <f t="shared" si="9"/>
        <v/>
      </c>
      <c r="H95" s="68" t="str">
        <f t="shared" si="10"/>
        <v/>
      </c>
      <c r="I95" s="68" t="str">
        <f t="shared" si="13"/>
        <v/>
      </c>
      <c r="J95" s="84" t="str">
        <f>IF(B95="","",IF($N$7="Steel",2,IF($N$7="Fireprotect",VLOOKUP(MAX(C95:E95),'The Costumer''s Details'!$AD$15:$AF$18,3),VLOOKUP(MAX(C95:E95),'The Costumer''s Details'!$AD$10:$AF$13,3))))</f>
        <v/>
      </c>
      <c r="K95" s="68" t="str">
        <f t="shared" si="11"/>
        <v/>
      </c>
      <c r="L95" s="85" t="str">
        <f t="shared" si="12"/>
        <v/>
      </c>
      <c r="M95" s="53"/>
      <c r="N95" s="54"/>
    </row>
    <row r="96" spans="1:14" ht="17.25" customHeight="1" x14ac:dyDescent="0.25">
      <c r="A96" s="51"/>
      <c r="B96" s="51"/>
      <c r="C96" s="52"/>
      <c r="D96" s="52"/>
      <c r="E96" s="52"/>
      <c r="F96" s="1"/>
      <c r="G96" s="1" t="str">
        <f t="shared" si="9"/>
        <v/>
      </c>
      <c r="H96" s="68" t="str">
        <f t="shared" si="10"/>
        <v/>
      </c>
      <c r="I96" s="68" t="str">
        <f t="shared" si="13"/>
        <v/>
      </c>
      <c r="J96" s="84" t="str">
        <f>IF(B96="","",IF($N$7="Steel",2,IF($N$7="Fireprotect",VLOOKUP(MAX(C96:E96),'The Costumer''s Details'!$AD$15:$AF$18,3),VLOOKUP(MAX(C96:E96),'The Costumer''s Details'!$AD$10:$AF$13,3))))</f>
        <v/>
      </c>
      <c r="K96" s="68" t="str">
        <f t="shared" si="11"/>
        <v/>
      </c>
      <c r="L96" s="85" t="str">
        <f t="shared" si="12"/>
        <v/>
      </c>
      <c r="M96" s="53"/>
      <c r="N96" s="54"/>
    </row>
    <row r="97" spans="1:14" ht="17.25" customHeight="1" x14ac:dyDescent="0.25">
      <c r="A97" s="51"/>
      <c r="B97" s="51"/>
      <c r="C97" s="52"/>
      <c r="D97" s="52"/>
      <c r="E97" s="52"/>
      <c r="F97" s="1"/>
      <c r="G97" s="1" t="str">
        <f t="shared" si="9"/>
        <v/>
      </c>
      <c r="H97" s="68" t="str">
        <f t="shared" si="10"/>
        <v/>
      </c>
      <c r="I97" s="68" t="str">
        <f t="shared" si="13"/>
        <v/>
      </c>
      <c r="J97" s="84" t="str">
        <f>IF(B97="","",IF($N$7="Steel",2,IF($N$7="Fireprotect",VLOOKUP(MAX(C97:E97),'The Costumer''s Details'!$AD$15:$AF$18,3),VLOOKUP(MAX(C97:E97),'The Costumer''s Details'!$AD$10:$AF$13,3))))</f>
        <v/>
      </c>
      <c r="K97" s="68" t="str">
        <f t="shared" si="11"/>
        <v/>
      </c>
      <c r="L97" s="85" t="str">
        <f t="shared" si="12"/>
        <v/>
      </c>
      <c r="M97" s="53"/>
      <c r="N97" s="54"/>
    </row>
    <row r="98" spans="1:14" ht="17.25" customHeight="1" x14ac:dyDescent="0.25">
      <c r="A98" s="51"/>
      <c r="B98" s="51"/>
      <c r="C98" s="52"/>
      <c r="D98" s="52"/>
      <c r="E98" s="52"/>
      <c r="F98" s="1"/>
      <c r="G98" s="1" t="str">
        <f t="shared" si="9"/>
        <v/>
      </c>
      <c r="H98" s="68" t="str">
        <f t="shared" si="10"/>
        <v/>
      </c>
      <c r="I98" s="68" t="str">
        <f t="shared" si="13"/>
        <v/>
      </c>
      <c r="J98" s="84" t="str">
        <f>IF(B98="","",IF($N$7="Steel",2,IF($N$7="Fireprotect",VLOOKUP(MAX(C98:E98),'The Costumer''s Details'!$AD$15:$AF$18,3),VLOOKUP(MAX(C98:E98),'The Costumer''s Details'!$AD$10:$AF$13,3))))</f>
        <v/>
      </c>
      <c r="K98" s="68" t="str">
        <f t="shared" si="11"/>
        <v/>
      </c>
      <c r="L98" s="85" t="str">
        <f t="shared" si="12"/>
        <v/>
      </c>
      <c r="M98" s="53"/>
      <c r="N98" s="54"/>
    </row>
    <row r="99" spans="1:14" ht="17.25" customHeight="1" x14ac:dyDescent="0.25">
      <c r="A99" s="51"/>
      <c r="B99" s="51"/>
      <c r="C99" s="52"/>
      <c r="D99" s="52"/>
      <c r="E99" s="52"/>
      <c r="F99" s="1"/>
      <c r="G99" s="1" t="str">
        <f t="shared" si="9"/>
        <v/>
      </c>
      <c r="H99" s="68" t="str">
        <f t="shared" si="10"/>
        <v/>
      </c>
      <c r="I99" s="68" t="str">
        <f t="shared" si="13"/>
        <v/>
      </c>
      <c r="J99" s="84" t="str">
        <f>IF(B99="","",IF($N$7="Steel",2,IF($N$7="Fireprotect",VLOOKUP(MAX(C99:E99),'The Costumer''s Details'!$AD$15:$AF$18,3),VLOOKUP(MAX(C99:E99),'The Costumer''s Details'!$AD$10:$AF$13,3))))</f>
        <v/>
      </c>
      <c r="K99" s="68" t="str">
        <f t="shared" si="11"/>
        <v/>
      </c>
      <c r="L99" s="85" t="str">
        <f t="shared" si="12"/>
        <v/>
      </c>
      <c r="M99" s="53"/>
      <c r="N99" s="54"/>
    </row>
    <row r="100" spans="1:14" ht="17.25" customHeight="1" x14ac:dyDescent="0.25">
      <c r="A100" s="51"/>
      <c r="B100" s="51"/>
      <c r="C100" s="52"/>
      <c r="D100" s="52"/>
      <c r="E100" s="52"/>
      <c r="F100" s="1"/>
      <c r="G100" s="1" t="str">
        <f t="shared" si="9"/>
        <v/>
      </c>
      <c r="H100" s="68" t="str">
        <f t="shared" si="10"/>
        <v/>
      </c>
      <c r="I100" s="68" t="str">
        <f t="shared" si="13"/>
        <v/>
      </c>
      <c r="J100" s="84" t="str">
        <f>IF(B100="","",IF($N$7="Steel",2,IF($N$7="Fireprotect",VLOOKUP(MAX(C100:E100),'The Costumer''s Details'!$AD$15:$AF$18,3),VLOOKUP(MAX(C100:E100),'The Costumer''s Details'!$AD$10:$AF$13,3))))</f>
        <v/>
      </c>
      <c r="K100" s="68" t="str">
        <f t="shared" si="11"/>
        <v/>
      </c>
      <c r="L100" s="85" t="str">
        <f t="shared" si="12"/>
        <v/>
      </c>
      <c r="M100" s="53"/>
      <c r="N100" s="54"/>
    </row>
  </sheetData>
  <mergeCells count="2">
    <mergeCell ref="H10:I10"/>
    <mergeCell ref="K10:L10"/>
  </mergeCells>
  <pageMargins left="0.39370078740157483" right="0.39370078740157483" top="0.39370078740157483" bottom="0.39370078740157483" header="0.51181102362204722" footer="0.11811023622047245"/>
  <pageSetup paperSize="9" scale="92" orientation="landscape" r:id="rId1"/>
  <headerFooter alignWithMargins="0">
    <oddHeader>&amp;C&amp;G</oddHeader>
  </headerFooter>
  <rowBreaks count="1" manualBreakCount="1">
    <brk id="25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BA1773-ED58-4F4C-B030-7272D1BA8CEC}">
  <dimension ref="A1:L100"/>
  <sheetViews>
    <sheetView zoomScaleNormal="100" workbookViewId="0">
      <pane xSplit="12" ySplit="11" topLeftCell="M12" activePane="bottomRight" state="frozen"/>
      <selection pane="topRight" activeCell="N1" sqref="N1"/>
      <selection pane="bottomLeft" activeCell="A14" sqref="A14"/>
      <selection pane="bottomRight" activeCell="A12" sqref="A12"/>
    </sheetView>
  </sheetViews>
  <sheetFormatPr defaultRowHeight="12.75" x14ac:dyDescent="0.2"/>
  <cols>
    <col min="1" max="1" width="10.42578125" customWidth="1"/>
    <col min="9" max="10" width="7.7109375" customWidth="1"/>
    <col min="11" max="12" width="20.7109375" customWidth="1"/>
  </cols>
  <sheetData>
    <row r="1" spans="1:12" ht="17.25" customHeight="1" x14ac:dyDescent="0.2">
      <c r="A1" s="46" t="s">
        <v>10</v>
      </c>
      <c r="B1" s="46"/>
      <c r="C1" s="46"/>
      <c r="D1" s="46"/>
      <c r="E1" s="46"/>
      <c r="F1" s="46"/>
      <c r="K1" s="14" t="s">
        <v>18</v>
      </c>
      <c r="L1" s="10" t="s">
        <v>51</v>
      </c>
    </row>
    <row r="2" spans="1:12" ht="17.25" customHeight="1" x14ac:dyDescent="0.2">
      <c r="A2" s="46"/>
      <c r="B2" s="46"/>
      <c r="C2" s="46"/>
      <c r="D2" s="46"/>
      <c r="E2" s="46"/>
      <c r="F2" s="46"/>
      <c r="K2" s="6" t="s">
        <v>38</v>
      </c>
      <c r="L2" s="74" t="str">
        <f>'The Costumer''s Details'!$B3</f>
        <v>(company name)</v>
      </c>
    </row>
    <row r="3" spans="1:12" ht="17.25" customHeight="1" x14ac:dyDescent="0.2">
      <c r="A3" s="46"/>
      <c r="B3" s="46"/>
      <c r="C3" s="46"/>
      <c r="D3" s="46"/>
      <c r="E3" s="46"/>
      <c r="F3" s="46"/>
      <c r="K3" s="6" t="s">
        <v>39</v>
      </c>
      <c r="L3" s="74" t="str">
        <f>'The Costumer''s Details'!$B7</f>
        <v>(project name)</v>
      </c>
    </row>
    <row r="4" spans="1:12" ht="17.25" customHeight="1" x14ac:dyDescent="0.2">
      <c r="A4" s="46"/>
      <c r="B4" s="47"/>
      <c r="C4" s="47"/>
      <c r="D4" s="46"/>
      <c r="E4" s="46"/>
      <c r="F4" s="46"/>
      <c r="K4" s="6" t="s">
        <v>40</v>
      </c>
      <c r="L4" s="75" t="s">
        <v>72</v>
      </c>
    </row>
    <row r="5" spans="1:12" ht="17.25" customHeight="1" x14ac:dyDescent="0.2">
      <c r="A5" s="46"/>
      <c r="B5" s="46"/>
      <c r="C5" s="46"/>
      <c r="D5" s="46"/>
      <c r="E5" s="46"/>
      <c r="F5" s="46"/>
      <c r="K5" s="6" t="s">
        <v>41</v>
      </c>
      <c r="L5" s="74" t="str">
        <f>'The Costumer''s Details'!$B15</f>
        <v>FQ Plusz Kft.</v>
      </c>
    </row>
    <row r="6" spans="1:12" ht="17.25" customHeight="1" x14ac:dyDescent="0.2">
      <c r="A6" s="46"/>
      <c r="B6" s="46"/>
      <c r="C6" s="46"/>
      <c r="D6" s="46"/>
      <c r="E6" s="46"/>
      <c r="F6" s="46"/>
      <c r="K6" s="6" t="s">
        <v>42</v>
      </c>
      <c r="L6" s="76" t="str">
        <f>IF('The Costumer''s Details'!$B9="","",'The Costumer''s Details'!$B9)</f>
        <v/>
      </c>
    </row>
    <row r="7" spans="1:12" ht="17.25" customHeight="1" x14ac:dyDescent="0.2">
      <c r="A7" s="46"/>
      <c r="B7" s="46"/>
      <c r="C7" s="46"/>
      <c r="D7" s="46"/>
      <c r="E7" s="46"/>
      <c r="F7" s="46"/>
      <c r="K7" s="6" t="s">
        <v>48</v>
      </c>
      <c r="L7" s="77" t="str">
        <f>'The Costumer''s Details'!$B10</f>
        <v>B class</v>
      </c>
    </row>
    <row r="8" spans="1:12" ht="17.25" customHeight="1" x14ac:dyDescent="0.2"/>
    <row r="9" spans="1:12" ht="17.25" customHeight="1" x14ac:dyDescent="0.2"/>
    <row r="10" spans="1:12" ht="17.25" customHeight="1" x14ac:dyDescent="0.2">
      <c r="F10" s="111" t="s">
        <v>49</v>
      </c>
      <c r="G10" s="111"/>
      <c r="I10" s="111" t="s">
        <v>43</v>
      </c>
      <c r="J10" s="111"/>
    </row>
    <row r="11" spans="1:12" s="55" customFormat="1" ht="27" customHeight="1" x14ac:dyDescent="0.2">
      <c r="A11" s="15" t="s">
        <v>32</v>
      </c>
      <c r="B11" s="15" t="s">
        <v>44</v>
      </c>
      <c r="C11" s="15" t="s">
        <v>0</v>
      </c>
      <c r="D11" s="15" t="s">
        <v>1</v>
      </c>
      <c r="E11" s="15" t="s">
        <v>11</v>
      </c>
      <c r="F11" s="15" t="s">
        <v>2</v>
      </c>
      <c r="G11" s="15" t="s">
        <v>8</v>
      </c>
      <c r="H11" s="15" t="s">
        <v>45</v>
      </c>
      <c r="I11" s="17" t="s">
        <v>3</v>
      </c>
      <c r="J11" s="17" t="s">
        <v>4</v>
      </c>
      <c r="K11" s="16" t="s">
        <v>46</v>
      </c>
      <c r="L11" s="16" t="s">
        <v>46</v>
      </c>
    </row>
    <row r="12" spans="1:12" ht="17.25" customHeight="1" x14ac:dyDescent="0.25">
      <c r="A12" s="103"/>
      <c r="B12" s="1"/>
      <c r="C12" s="5"/>
      <c r="D12" s="5"/>
      <c r="E12" s="5"/>
      <c r="F12" s="5"/>
      <c r="G12" s="68" t="str">
        <f>IF(B12="","",40)</f>
        <v/>
      </c>
      <c r="H12" s="83" t="str">
        <f>IF(B12="","",IF($L$7="Steel",2,IF($L$7="Fireprotect",VLOOKUP(MAX(C12:D12),'The Costumer''s Details'!$AD$15:$AF$18,3),VLOOKUP(MAX(C12:D12),'The Costumer''s Details'!$AD$10:$AF$13,3))))</f>
        <v/>
      </c>
      <c r="I12" s="68" t="str">
        <f t="shared" ref="I12:I43" si="0">IF(B12="","",IF(OR($L$7="Fireprotect",$L$7="Steel"),30,IF(MAX(C12:D12)&lt;=750,20,IF(MAX(C12:D12)&lt;=2000,30,40))))</f>
        <v/>
      </c>
      <c r="J12" s="68" t="str">
        <f>I12</f>
        <v/>
      </c>
      <c r="K12" s="4"/>
      <c r="L12" s="12"/>
    </row>
    <row r="13" spans="1:12" ht="17.25" customHeight="1" x14ac:dyDescent="0.25">
      <c r="A13" s="104"/>
      <c r="B13" s="1"/>
      <c r="C13" s="5"/>
      <c r="D13" s="5"/>
      <c r="E13" s="5"/>
      <c r="F13" s="5"/>
      <c r="G13" s="68" t="str">
        <f t="shared" ref="G13:G76" si="1">IF(B13="","",40)</f>
        <v/>
      </c>
      <c r="H13" s="83" t="str">
        <f>IF(B13="","",IF($L$7="Steel",2,IF($L$7="Fireprotect",VLOOKUP(MAX(C13:D13),'The Costumer''s Details'!$AD$15:$AF$18,3),VLOOKUP(MAX(C13:D13),'The Costumer''s Details'!$AD$10:$AF$13,3))))</f>
        <v/>
      </c>
      <c r="I13" s="68" t="str">
        <f t="shared" si="0"/>
        <v/>
      </c>
      <c r="J13" s="68" t="str">
        <f t="shared" ref="J13:J76" si="2">I13</f>
        <v/>
      </c>
      <c r="K13" s="4"/>
      <c r="L13" s="12"/>
    </row>
    <row r="14" spans="1:12" ht="17.25" customHeight="1" x14ac:dyDescent="0.25">
      <c r="A14" s="104"/>
      <c r="B14" s="1"/>
      <c r="C14" s="5"/>
      <c r="D14" s="5"/>
      <c r="E14" s="5"/>
      <c r="F14" s="5"/>
      <c r="G14" s="68" t="str">
        <f t="shared" si="1"/>
        <v/>
      </c>
      <c r="H14" s="83" t="str">
        <f>IF(B14="","",IF($L$7="Steel",2,IF($L$7="Fireprotect",VLOOKUP(MAX(C14:D14),'The Costumer''s Details'!$AD$15:$AF$18,3),VLOOKUP(MAX(C14:D14),'The Costumer''s Details'!$AD$10:$AF$13,3))))</f>
        <v/>
      </c>
      <c r="I14" s="68" t="str">
        <f t="shared" si="0"/>
        <v/>
      </c>
      <c r="J14" s="68" t="str">
        <f t="shared" si="2"/>
        <v/>
      </c>
      <c r="K14" s="4"/>
      <c r="L14" s="12"/>
    </row>
    <row r="15" spans="1:12" ht="17.25" customHeight="1" x14ac:dyDescent="0.25">
      <c r="A15" s="104"/>
      <c r="B15" s="1"/>
      <c r="C15" s="5"/>
      <c r="D15" s="5"/>
      <c r="E15" s="5"/>
      <c r="F15" s="5"/>
      <c r="G15" s="68" t="str">
        <f t="shared" si="1"/>
        <v/>
      </c>
      <c r="H15" s="83" t="str">
        <f>IF(B15="","",IF($L$7="Steel",2,IF($L$7="Fireprotect",VLOOKUP(MAX(C15:D15),'The Costumer''s Details'!$AD$15:$AF$18,3),VLOOKUP(MAX(C15:D15),'The Costumer''s Details'!$AD$10:$AF$13,3))))</f>
        <v/>
      </c>
      <c r="I15" s="68" t="str">
        <f t="shared" si="0"/>
        <v/>
      </c>
      <c r="J15" s="68" t="str">
        <f t="shared" si="2"/>
        <v/>
      </c>
      <c r="K15" s="4"/>
      <c r="L15" s="12"/>
    </row>
    <row r="16" spans="1:12" ht="17.25" customHeight="1" x14ac:dyDescent="0.25">
      <c r="A16" s="104"/>
      <c r="B16" s="1"/>
      <c r="C16" s="5"/>
      <c r="D16" s="5"/>
      <c r="E16" s="5"/>
      <c r="F16" s="5"/>
      <c r="G16" s="68" t="str">
        <f t="shared" si="1"/>
        <v/>
      </c>
      <c r="H16" s="83" t="str">
        <f>IF(B16="","",IF($L$7="Steel",2,IF($L$7="Fireprotect",VLOOKUP(MAX(C16:D16),'The Costumer''s Details'!$AD$15:$AF$18,3),VLOOKUP(MAX(C16:D16),'The Costumer''s Details'!$AD$10:$AF$13,3))))</f>
        <v/>
      </c>
      <c r="I16" s="68" t="str">
        <f t="shared" si="0"/>
        <v/>
      </c>
      <c r="J16" s="68" t="str">
        <f t="shared" si="2"/>
        <v/>
      </c>
      <c r="K16" s="4"/>
      <c r="L16" s="12"/>
    </row>
    <row r="17" spans="1:12" ht="17.25" customHeight="1" x14ac:dyDescent="0.25">
      <c r="A17" s="104"/>
      <c r="B17" s="1"/>
      <c r="C17" s="5"/>
      <c r="D17" s="5"/>
      <c r="E17" s="5"/>
      <c r="F17" s="5"/>
      <c r="G17" s="68" t="str">
        <f t="shared" si="1"/>
        <v/>
      </c>
      <c r="H17" s="83" t="str">
        <f>IF(B17="","",IF($L$7="Steel",2,IF($L$7="Fireprotect",VLOOKUP(MAX(C17:D17),'The Costumer''s Details'!$AD$15:$AF$18,3),VLOOKUP(MAX(C17:D17),'The Costumer''s Details'!$AD$10:$AF$13,3))))</f>
        <v/>
      </c>
      <c r="I17" s="68" t="str">
        <f t="shared" si="0"/>
        <v/>
      </c>
      <c r="J17" s="68" t="str">
        <f t="shared" si="2"/>
        <v/>
      </c>
      <c r="K17" s="4"/>
      <c r="L17" s="12"/>
    </row>
    <row r="18" spans="1:12" ht="17.25" customHeight="1" x14ac:dyDescent="0.25">
      <c r="A18" s="104"/>
      <c r="B18" s="1"/>
      <c r="C18" s="5"/>
      <c r="D18" s="5"/>
      <c r="E18" s="5"/>
      <c r="F18" s="5"/>
      <c r="G18" s="68" t="str">
        <f t="shared" si="1"/>
        <v/>
      </c>
      <c r="H18" s="83" t="str">
        <f>IF(B18="","",IF($L$7="Steel",2,IF($L$7="Fireprotect",VLOOKUP(MAX(C18:D18),'The Costumer''s Details'!$AD$15:$AF$18,3),VLOOKUP(MAX(C18:D18),'The Costumer''s Details'!$AD$10:$AF$13,3))))</f>
        <v/>
      </c>
      <c r="I18" s="68" t="str">
        <f t="shared" si="0"/>
        <v/>
      </c>
      <c r="J18" s="68" t="str">
        <f t="shared" si="2"/>
        <v/>
      </c>
      <c r="K18" s="4"/>
      <c r="L18" s="12"/>
    </row>
    <row r="19" spans="1:12" ht="17.25" customHeight="1" x14ac:dyDescent="0.25">
      <c r="A19" s="104"/>
      <c r="B19" s="1"/>
      <c r="C19" s="5"/>
      <c r="D19" s="5"/>
      <c r="E19" s="5"/>
      <c r="F19" s="5"/>
      <c r="G19" s="68" t="str">
        <f t="shared" si="1"/>
        <v/>
      </c>
      <c r="H19" s="83" t="str">
        <f>IF(B19="","",IF($L$7="Steel",2,IF($L$7="Fireprotect",VLOOKUP(MAX(C19:D19),'The Costumer''s Details'!$AD$15:$AF$18,3),VLOOKUP(MAX(C19:D19),'The Costumer''s Details'!$AD$10:$AF$13,3))))</f>
        <v/>
      </c>
      <c r="I19" s="68" t="str">
        <f t="shared" si="0"/>
        <v/>
      </c>
      <c r="J19" s="68" t="str">
        <f t="shared" si="2"/>
        <v/>
      </c>
      <c r="K19" s="4"/>
      <c r="L19" s="12"/>
    </row>
    <row r="20" spans="1:12" ht="17.25" customHeight="1" x14ac:dyDescent="0.25">
      <c r="A20" s="104"/>
      <c r="B20" s="1"/>
      <c r="C20" s="5"/>
      <c r="D20" s="5"/>
      <c r="E20" s="5"/>
      <c r="F20" s="5"/>
      <c r="G20" s="68" t="str">
        <f t="shared" si="1"/>
        <v/>
      </c>
      <c r="H20" s="83" t="str">
        <f>IF(B20="","",IF($L$7="Steel",2,IF($L$7="Fireprotect",VLOOKUP(MAX(C20:D20),'The Costumer''s Details'!$AD$15:$AF$18,3),VLOOKUP(MAX(C20:D20),'The Costumer''s Details'!$AD$10:$AF$13,3))))</f>
        <v/>
      </c>
      <c r="I20" s="68" t="str">
        <f t="shared" si="0"/>
        <v/>
      </c>
      <c r="J20" s="68" t="str">
        <f t="shared" si="2"/>
        <v/>
      </c>
      <c r="K20" s="4"/>
      <c r="L20" s="12"/>
    </row>
    <row r="21" spans="1:12" ht="17.25" customHeight="1" x14ac:dyDescent="0.25">
      <c r="A21" s="104"/>
      <c r="B21" s="1"/>
      <c r="C21" s="5"/>
      <c r="D21" s="5"/>
      <c r="E21" s="5"/>
      <c r="F21" s="5"/>
      <c r="G21" s="68" t="str">
        <f t="shared" si="1"/>
        <v/>
      </c>
      <c r="H21" s="83" t="str">
        <f>IF(B21="","",IF($L$7="Steel",2,IF($L$7="Fireprotect",VLOOKUP(MAX(C21:D21),'The Costumer''s Details'!$AD$15:$AF$18,3),VLOOKUP(MAX(C21:D21),'The Costumer''s Details'!$AD$10:$AF$13,3))))</f>
        <v/>
      </c>
      <c r="I21" s="68" t="str">
        <f t="shared" si="0"/>
        <v/>
      </c>
      <c r="J21" s="68" t="str">
        <f t="shared" si="2"/>
        <v/>
      </c>
      <c r="K21" s="4"/>
      <c r="L21" s="12"/>
    </row>
    <row r="22" spans="1:12" ht="17.25" customHeight="1" x14ac:dyDescent="0.25">
      <c r="A22" s="104"/>
      <c r="B22" s="1"/>
      <c r="C22" s="5"/>
      <c r="D22" s="5"/>
      <c r="E22" s="5"/>
      <c r="F22" s="5"/>
      <c r="G22" s="68" t="str">
        <f t="shared" si="1"/>
        <v/>
      </c>
      <c r="H22" s="83" t="str">
        <f>IF(B22="","",IF($L$7="Steel",2,IF($L$7="Fireprotect",VLOOKUP(MAX(C22:D22),'The Costumer''s Details'!$AD$15:$AF$18,3),VLOOKUP(MAX(C22:D22),'The Costumer''s Details'!$AD$10:$AF$13,3))))</f>
        <v/>
      </c>
      <c r="I22" s="68" t="str">
        <f t="shared" si="0"/>
        <v/>
      </c>
      <c r="J22" s="68" t="str">
        <f t="shared" si="2"/>
        <v/>
      </c>
      <c r="K22" s="4"/>
      <c r="L22" s="12"/>
    </row>
    <row r="23" spans="1:12" ht="17.25" customHeight="1" x14ac:dyDescent="0.25">
      <c r="A23" s="104"/>
      <c r="B23" s="1"/>
      <c r="C23" s="5"/>
      <c r="D23" s="5"/>
      <c r="E23" s="5"/>
      <c r="F23" s="5"/>
      <c r="G23" s="68" t="str">
        <f t="shared" si="1"/>
        <v/>
      </c>
      <c r="H23" s="83" t="str">
        <f>IF(B23="","",IF($L$7="Steel",2,IF($L$7="Fireprotect",VLOOKUP(MAX(C23:D23),'The Costumer''s Details'!$AD$15:$AF$18,3),VLOOKUP(MAX(C23:D23),'The Costumer''s Details'!$AD$10:$AF$13,3))))</f>
        <v/>
      </c>
      <c r="I23" s="68" t="str">
        <f t="shared" si="0"/>
        <v/>
      </c>
      <c r="J23" s="68" t="str">
        <f t="shared" si="2"/>
        <v/>
      </c>
      <c r="K23" s="4"/>
      <c r="L23" s="12"/>
    </row>
    <row r="24" spans="1:12" ht="17.25" customHeight="1" x14ac:dyDescent="0.25">
      <c r="A24" s="104"/>
      <c r="B24" s="1"/>
      <c r="C24" s="5"/>
      <c r="D24" s="5"/>
      <c r="E24" s="5"/>
      <c r="F24" s="5"/>
      <c r="G24" s="68" t="str">
        <f t="shared" si="1"/>
        <v/>
      </c>
      <c r="H24" s="83" t="str">
        <f>IF(B24="","",IF($L$7="Steel",2,IF($L$7="Fireprotect",VLOOKUP(MAX(C24:D24),'The Costumer''s Details'!$AD$15:$AF$18,3),VLOOKUP(MAX(C24:D24),'The Costumer''s Details'!$AD$10:$AF$13,3))))</f>
        <v/>
      </c>
      <c r="I24" s="68" t="str">
        <f t="shared" si="0"/>
        <v/>
      </c>
      <c r="J24" s="68" t="str">
        <f t="shared" si="2"/>
        <v/>
      </c>
      <c r="K24" s="4"/>
      <c r="L24" s="12"/>
    </row>
    <row r="25" spans="1:12" ht="17.25" customHeight="1" x14ac:dyDescent="0.25">
      <c r="A25" s="104"/>
      <c r="B25" s="1"/>
      <c r="C25" s="5"/>
      <c r="D25" s="5"/>
      <c r="E25" s="5"/>
      <c r="F25" s="5"/>
      <c r="G25" s="68" t="str">
        <f t="shared" si="1"/>
        <v/>
      </c>
      <c r="H25" s="83" t="str">
        <f>IF(B25="","",IF($L$7="Steel",2,IF($L$7="Fireprotect",VLOOKUP(MAX(C25:D25),'The Costumer''s Details'!$AD$15:$AF$18,3),VLOOKUP(MAX(C25:D25),'The Costumer''s Details'!$AD$10:$AF$13,3))))</f>
        <v/>
      </c>
      <c r="I25" s="68" t="str">
        <f t="shared" si="0"/>
        <v/>
      </c>
      <c r="J25" s="68" t="str">
        <f t="shared" si="2"/>
        <v/>
      </c>
      <c r="K25" s="4"/>
      <c r="L25" s="12"/>
    </row>
    <row r="26" spans="1:12" ht="17.25" customHeight="1" x14ac:dyDescent="0.25">
      <c r="A26" s="104"/>
      <c r="B26" s="1"/>
      <c r="C26" s="5"/>
      <c r="D26" s="5"/>
      <c r="E26" s="5"/>
      <c r="F26" s="5"/>
      <c r="G26" s="68" t="str">
        <f t="shared" si="1"/>
        <v/>
      </c>
      <c r="H26" s="83" t="str">
        <f>IF(B26="","",IF($L$7="Steel",2,IF($L$7="Fireprotect",VLOOKUP(MAX(C26:D26),'The Costumer''s Details'!$AD$15:$AF$18,3),VLOOKUP(MAX(C26:D26),'The Costumer''s Details'!$AD$10:$AF$13,3))))</f>
        <v/>
      </c>
      <c r="I26" s="68" t="str">
        <f t="shared" si="0"/>
        <v/>
      </c>
      <c r="J26" s="68" t="str">
        <f t="shared" si="2"/>
        <v/>
      </c>
      <c r="K26" s="4"/>
      <c r="L26" s="12"/>
    </row>
    <row r="27" spans="1:12" ht="17.25" customHeight="1" x14ac:dyDescent="0.25">
      <c r="A27" s="104"/>
      <c r="B27" s="1"/>
      <c r="C27" s="5"/>
      <c r="D27" s="5"/>
      <c r="E27" s="5"/>
      <c r="F27" s="5"/>
      <c r="G27" s="68" t="str">
        <f t="shared" si="1"/>
        <v/>
      </c>
      <c r="H27" s="83" t="str">
        <f>IF(B27="","",IF($L$7="Steel",2,IF($L$7="Fireprotect",VLOOKUP(MAX(C27:D27),'The Costumer''s Details'!$AD$15:$AF$18,3),VLOOKUP(MAX(C27:D27),'The Costumer''s Details'!$AD$10:$AF$13,3))))</f>
        <v/>
      </c>
      <c r="I27" s="68" t="str">
        <f t="shared" si="0"/>
        <v/>
      </c>
      <c r="J27" s="68" t="str">
        <f t="shared" si="2"/>
        <v/>
      </c>
      <c r="K27" s="4"/>
      <c r="L27" s="12"/>
    </row>
    <row r="28" spans="1:12" ht="17.25" customHeight="1" x14ac:dyDescent="0.25">
      <c r="A28" s="104"/>
      <c r="B28" s="1"/>
      <c r="C28" s="5"/>
      <c r="D28" s="5"/>
      <c r="E28" s="5"/>
      <c r="F28" s="5"/>
      <c r="G28" s="68" t="str">
        <f t="shared" si="1"/>
        <v/>
      </c>
      <c r="H28" s="83" t="str">
        <f>IF(B28="","",IF($L$7="Steel",2,IF($L$7="Fireprotect",VLOOKUP(MAX(C28:D28),'The Costumer''s Details'!$AD$15:$AF$18,3),VLOOKUP(MAX(C28:D28),'The Costumer''s Details'!$AD$10:$AF$13,3))))</f>
        <v/>
      </c>
      <c r="I28" s="68" t="str">
        <f t="shared" si="0"/>
        <v/>
      </c>
      <c r="J28" s="68" t="str">
        <f t="shared" si="2"/>
        <v/>
      </c>
      <c r="K28" s="4"/>
      <c r="L28" s="12"/>
    </row>
    <row r="29" spans="1:12" ht="17.25" customHeight="1" x14ac:dyDescent="0.25">
      <c r="A29" s="104"/>
      <c r="B29" s="1"/>
      <c r="C29" s="5"/>
      <c r="D29" s="5"/>
      <c r="E29" s="5"/>
      <c r="F29" s="5"/>
      <c r="G29" s="68" t="str">
        <f t="shared" si="1"/>
        <v/>
      </c>
      <c r="H29" s="83" t="str">
        <f>IF(B29="","",IF($L$7="Steel",2,IF($L$7="Fireprotect",VLOOKUP(MAX(C29:D29),'The Costumer''s Details'!$AD$15:$AF$18,3),VLOOKUP(MAX(C29:D29),'The Costumer''s Details'!$AD$10:$AF$13,3))))</f>
        <v/>
      </c>
      <c r="I29" s="68" t="str">
        <f t="shared" si="0"/>
        <v/>
      </c>
      <c r="J29" s="68" t="str">
        <f t="shared" si="2"/>
        <v/>
      </c>
      <c r="K29" s="4"/>
      <c r="L29" s="12"/>
    </row>
    <row r="30" spans="1:12" ht="17.25" customHeight="1" x14ac:dyDescent="0.25">
      <c r="A30" s="104"/>
      <c r="B30" s="1"/>
      <c r="C30" s="5"/>
      <c r="D30" s="5"/>
      <c r="E30" s="5"/>
      <c r="F30" s="5"/>
      <c r="G30" s="68" t="str">
        <f t="shared" si="1"/>
        <v/>
      </c>
      <c r="H30" s="83" t="str">
        <f>IF(B30="","",IF($L$7="Steel",2,IF($L$7="Fireprotect",VLOOKUP(MAX(C30:D30),'The Costumer''s Details'!$AD$15:$AF$18,3),VLOOKUP(MAX(C30:D30),'The Costumer''s Details'!$AD$10:$AF$13,3))))</f>
        <v/>
      </c>
      <c r="I30" s="68" t="str">
        <f t="shared" si="0"/>
        <v/>
      </c>
      <c r="J30" s="68" t="str">
        <f t="shared" si="2"/>
        <v/>
      </c>
      <c r="K30" s="4"/>
      <c r="L30" s="12"/>
    </row>
    <row r="31" spans="1:12" ht="17.25" customHeight="1" x14ac:dyDescent="0.25">
      <c r="A31" s="104"/>
      <c r="B31" s="1"/>
      <c r="C31" s="5"/>
      <c r="D31" s="5"/>
      <c r="E31" s="5"/>
      <c r="F31" s="5"/>
      <c r="G31" s="68" t="str">
        <f t="shared" si="1"/>
        <v/>
      </c>
      <c r="H31" s="83" t="str">
        <f>IF(B31="","",IF($L$7="Steel",2,IF($L$7="Fireprotect",VLOOKUP(MAX(C31:D31),'The Costumer''s Details'!$AD$15:$AF$18,3),VLOOKUP(MAX(C31:D31),'The Costumer''s Details'!$AD$10:$AF$13,3))))</f>
        <v/>
      </c>
      <c r="I31" s="68" t="str">
        <f t="shared" si="0"/>
        <v/>
      </c>
      <c r="J31" s="68" t="str">
        <f t="shared" si="2"/>
        <v/>
      </c>
      <c r="K31" s="4"/>
      <c r="L31" s="12"/>
    </row>
    <row r="32" spans="1:12" ht="17.25" customHeight="1" x14ac:dyDescent="0.25">
      <c r="A32" s="104"/>
      <c r="B32" s="1"/>
      <c r="C32" s="5"/>
      <c r="D32" s="5"/>
      <c r="E32" s="5"/>
      <c r="F32" s="5"/>
      <c r="G32" s="68" t="str">
        <f t="shared" si="1"/>
        <v/>
      </c>
      <c r="H32" s="83" t="str">
        <f>IF(B32="","",IF($L$7="Steel",2,IF($L$7="Fireprotect",VLOOKUP(MAX(C32:D32),'The Costumer''s Details'!$AD$15:$AF$18,3),VLOOKUP(MAX(C32:D32),'The Costumer''s Details'!$AD$10:$AF$13,3))))</f>
        <v/>
      </c>
      <c r="I32" s="68" t="str">
        <f t="shared" si="0"/>
        <v/>
      </c>
      <c r="J32" s="68" t="str">
        <f t="shared" si="2"/>
        <v/>
      </c>
      <c r="K32" s="4"/>
      <c r="L32" s="12"/>
    </row>
    <row r="33" spans="1:12" ht="17.25" customHeight="1" x14ac:dyDescent="0.25">
      <c r="A33" s="104"/>
      <c r="B33" s="1"/>
      <c r="C33" s="5"/>
      <c r="D33" s="5"/>
      <c r="E33" s="5"/>
      <c r="F33" s="5"/>
      <c r="G33" s="68" t="str">
        <f t="shared" si="1"/>
        <v/>
      </c>
      <c r="H33" s="83" t="str">
        <f>IF(B33="","",IF($L$7="Steel",2,IF($L$7="Fireprotect",VLOOKUP(MAX(C33:D33),'The Costumer''s Details'!$AD$15:$AF$18,3),VLOOKUP(MAX(C33:D33),'The Costumer''s Details'!$AD$10:$AF$13,3))))</f>
        <v/>
      </c>
      <c r="I33" s="68" t="str">
        <f t="shared" si="0"/>
        <v/>
      </c>
      <c r="J33" s="68" t="str">
        <f t="shared" si="2"/>
        <v/>
      </c>
      <c r="K33" s="4"/>
      <c r="L33" s="12"/>
    </row>
    <row r="34" spans="1:12" ht="17.25" customHeight="1" x14ac:dyDescent="0.25">
      <c r="A34" s="104"/>
      <c r="B34" s="1"/>
      <c r="C34" s="5"/>
      <c r="D34" s="5"/>
      <c r="E34" s="5"/>
      <c r="F34" s="5"/>
      <c r="G34" s="68" t="str">
        <f t="shared" si="1"/>
        <v/>
      </c>
      <c r="H34" s="83" t="str">
        <f>IF(B34="","",IF($L$7="Steel",2,IF($L$7="Fireprotect",VLOOKUP(MAX(C34:D34),'The Costumer''s Details'!$AD$15:$AF$18,3),VLOOKUP(MAX(C34:D34),'The Costumer''s Details'!$AD$10:$AF$13,3))))</f>
        <v/>
      </c>
      <c r="I34" s="68" t="str">
        <f t="shared" si="0"/>
        <v/>
      </c>
      <c r="J34" s="68" t="str">
        <f t="shared" si="2"/>
        <v/>
      </c>
      <c r="K34" s="4"/>
      <c r="L34" s="12"/>
    </row>
    <row r="35" spans="1:12" ht="17.25" customHeight="1" x14ac:dyDescent="0.25">
      <c r="A35" s="104"/>
      <c r="B35" s="1"/>
      <c r="C35" s="5"/>
      <c r="D35" s="5"/>
      <c r="E35" s="5"/>
      <c r="F35" s="5"/>
      <c r="G35" s="68" t="str">
        <f t="shared" si="1"/>
        <v/>
      </c>
      <c r="H35" s="83" t="str">
        <f>IF(B35="","",IF($L$7="Steel",2,IF($L$7="Fireprotect",VLOOKUP(MAX(C35:D35),'The Costumer''s Details'!$AD$15:$AF$18,3),VLOOKUP(MAX(C35:D35),'The Costumer''s Details'!$AD$10:$AF$13,3))))</f>
        <v/>
      </c>
      <c r="I35" s="68" t="str">
        <f t="shared" si="0"/>
        <v/>
      </c>
      <c r="J35" s="68" t="str">
        <f t="shared" si="2"/>
        <v/>
      </c>
      <c r="K35" s="4"/>
      <c r="L35" s="12"/>
    </row>
    <row r="36" spans="1:12" ht="17.25" customHeight="1" x14ac:dyDescent="0.25">
      <c r="A36" s="104"/>
      <c r="B36" s="1"/>
      <c r="C36" s="5"/>
      <c r="D36" s="5"/>
      <c r="E36" s="5"/>
      <c r="F36" s="5"/>
      <c r="G36" s="68" t="str">
        <f t="shared" si="1"/>
        <v/>
      </c>
      <c r="H36" s="83" t="str">
        <f>IF(B36="","",IF($L$7="Steel",2,IF($L$7="Fireprotect",VLOOKUP(MAX(C36:D36),'The Costumer''s Details'!$AD$15:$AF$18,3),VLOOKUP(MAX(C36:D36),'The Costumer''s Details'!$AD$10:$AF$13,3))))</f>
        <v/>
      </c>
      <c r="I36" s="68" t="str">
        <f t="shared" si="0"/>
        <v/>
      </c>
      <c r="J36" s="68" t="str">
        <f t="shared" si="2"/>
        <v/>
      </c>
      <c r="K36" s="4"/>
      <c r="L36" s="12"/>
    </row>
    <row r="37" spans="1:12" ht="17.25" customHeight="1" x14ac:dyDescent="0.25">
      <c r="A37" s="104"/>
      <c r="B37" s="1"/>
      <c r="C37" s="5"/>
      <c r="D37" s="5"/>
      <c r="E37" s="5"/>
      <c r="F37" s="5"/>
      <c r="G37" s="68" t="str">
        <f t="shared" si="1"/>
        <v/>
      </c>
      <c r="H37" s="83" t="str">
        <f>IF(B37="","",IF($L$7="Steel",2,IF($L$7="Fireprotect",VLOOKUP(MAX(C37:D37),'The Costumer''s Details'!$AD$15:$AF$18,3),VLOOKUP(MAX(C37:D37),'The Costumer''s Details'!$AD$10:$AF$13,3))))</f>
        <v/>
      </c>
      <c r="I37" s="68" t="str">
        <f t="shared" si="0"/>
        <v/>
      </c>
      <c r="J37" s="68" t="str">
        <f t="shared" si="2"/>
        <v/>
      </c>
      <c r="K37" s="4"/>
      <c r="L37" s="12"/>
    </row>
    <row r="38" spans="1:12" ht="17.25" customHeight="1" x14ac:dyDescent="0.25">
      <c r="A38" s="104"/>
      <c r="B38" s="1"/>
      <c r="C38" s="5"/>
      <c r="D38" s="5"/>
      <c r="E38" s="5"/>
      <c r="F38" s="5"/>
      <c r="G38" s="68" t="str">
        <f t="shared" si="1"/>
        <v/>
      </c>
      <c r="H38" s="83" t="str">
        <f>IF(B38="","",IF($L$7="Steel",2,IF($L$7="Fireprotect",VLOOKUP(MAX(C38:D38),'The Costumer''s Details'!$AD$15:$AF$18,3),VLOOKUP(MAX(C38:D38),'The Costumer''s Details'!$AD$10:$AF$13,3))))</f>
        <v/>
      </c>
      <c r="I38" s="68" t="str">
        <f t="shared" si="0"/>
        <v/>
      </c>
      <c r="J38" s="68" t="str">
        <f t="shared" si="2"/>
        <v/>
      </c>
      <c r="K38" s="4"/>
      <c r="L38" s="12"/>
    </row>
    <row r="39" spans="1:12" ht="17.25" customHeight="1" x14ac:dyDescent="0.25">
      <c r="A39" s="104"/>
      <c r="B39" s="1"/>
      <c r="C39" s="5"/>
      <c r="D39" s="5"/>
      <c r="E39" s="5"/>
      <c r="F39" s="5"/>
      <c r="G39" s="68" t="str">
        <f t="shared" si="1"/>
        <v/>
      </c>
      <c r="H39" s="83" t="str">
        <f>IF(B39="","",IF($L$7="Steel",2,IF($L$7="Fireprotect",VLOOKUP(MAX(C39:D39),'The Costumer''s Details'!$AD$15:$AF$18,3),VLOOKUP(MAX(C39:D39),'The Costumer''s Details'!$AD$10:$AF$13,3))))</f>
        <v/>
      </c>
      <c r="I39" s="68" t="str">
        <f t="shared" si="0"/>
        <v/>
      </c>
      <c r="J39" s="68" t="str">
        <f t="shared" si="2"/>
        <v/>
      </c>
      <c r="K39" s="4"/>
      <c r="L39" s="12"/>
    </row>
    <row r="40" spans="1:12" ht="17.25" customHeight="1" x14ac:dyDescent="0.25">
      <c r="A40" s="104"/>
      <c r="B40" s="1"/>
      <c r="C40" s="5"/>
      <c r="D40" s="5"/>
      <c r="E40" s="5"/>
      <c r="F40" s="5"/>
      <c r="G40" s="68" t="str">
        <f t="shared" si="1"/>
        <v/>
      </c>
      <c r="H40" s="83" t="str">
        <f>IF(B40="","",IF($L$7="Steel",2,IF($L$7="Fireprotect",VLOOKUP(MAX(C40:D40),'The Costumer''s Details'!$AD$15:$AF$18,3),VLOOKUP(MAX(C40:D40),'The Costumer''s Details'!$AD$10:$AF$13,3))))</f>
        <v/>
      </c>
      <c r="I40" s="68" t="str">
        <f t="shared" si="0"/>
        <v/>
      </c>
      <c r="J40" s="68" t="str">
        <f t="shared" si="2"/>
        <v/>
      </c>
      <c r="K40" s="4"/>
      <c r="L40" s="12"/>
    </row>
    <row r="41" spans="1:12" ht="17.25" customHeight="1" x14ac:dyDescent="0.25">
      <c r="A41" s="104"/>
      <c r="B41" s="1"/>
      <c r="C41" s="5"/>
      <c r="D41" s="5"/>
      <c r="E41" s="5"/>
      <c r="F41" s="5"/>
      <c r="G41" s="68" t="str">
        <f t="shared" si="1"/>
        <v/>
      </c>
      <c r="H41" s="83" t="str">
        <f>IF(B41="","",IF($L$7="Steel",2,IF($L$7="Fireprotect",VLOOKUP(MAX(C41:D41),'The Costumer''s Details'!$AD$15:$AF$18,3),VLOOKUP(MAX(C41:D41),'The Costumer''s Details'!$AD$10:$AF$13,3))))</f>
        <v/>
      </c>
      <c r="I41" s="68" t="str">
        <f t="shared" si="0"/>
        <v/>
      </c>
      <c r="J41" s="68" t="str">
        <f t="shared" si="2"/>
        <v/>
      </c>
      <c r="K41" s="4"/>
      <c r="L41" s="12"/>
    </row>
    <row r="42" spans="1:12" ht="17.25" customHeight="1" x14ac:dyDescent="0.25">
      <c r="A42" s="104"/>
      <c r="B42" s="1"/>
      <c r="C42" s="5"/>
      <c r="D42" s="5"/>
      <c r="E42" s="5"/>
      <c r="F42" s="5"/>
      <c r="G42" s="68" t="str">
        <f t="shared" si="1"/>
        <v/>
      </c>
      <c r="H42" s="83" t="str">
        <f>IF(B42="","",IF($L$7="Steel",2,IF($L$7="Fireprotect",VLOOKUP(MAX(C42:D42),'The Costumer''s Details'!$AD$15:$AF$18,3),VLOOKUP(MAX(C42:D42),'The Costumer''s Details'!$AD$10:$AF$13,3))))</f>
        <v/>
      </c>
      <c r="I42" s="68" t="str">
        <f t="shared" si="0"/>
        <v/>
      </c>
      <c r="J42" s="68" t="str">
        <f t="shared" si="2"/>
        <v/>
      </c>
      <c r="K42" s="4"/>
      <c r="L42" s="12"/>
    </row>
    <row r="43" spans="1:12" ht="17.25" customHeight="1" x14ac:dyDescent="0.25">
      <c r="A43" s="104"/>
      <c r="B43" s="1"/>
      <c r="C43" s="5"/>
      <c r="D43" s="5"/>
      <c r="E43" s="5"/>
      <c r="F43" s="5"/>
      <c r="G43" s="68" t="str">
        <f t="shared" si="1"/>
        <v/>
      </c>
      <c r="H43" s="83" t="str">
        <f>IF(B43="","",IF($L$7="Steel",2,IF($L$7="Fireprotect",VLOOKUP(MAX(C43:D43),'The Costumer''s Details'!$AD$15:$AF$18,3),VLOOKUP(MAX(C43:D43),'The Costumer''s Details'!$AD$10:$AF$13,3))))</f>
        <v/>
      </c>
      <c r="I43" s="68" t="str">
        <f t="shared" si="0"/>
        <v/>
      </c>
      <c r="J43" s="68" t="str">
        <f t="shared" si="2"/>
        <v/>
      </c>
      <c r="K43" s="4"/>
      <c r="L43" s="12"/>
    </row>
    <row r="44" spans="1:12" ht="17.25" customHeight="1" x14ac:dyDescent="0.25">
      <c r="A44" s="104"/>
      <c r="B44" s="1"/>
      <c r="C44" s="5"/>
      <c r="D44" s="5"/>
      <c r="E44" s="5"/>
      <c r="F44" s="5"/>
      <c r="G44" s="68" t="str">
        <f t="shared" si="1"/>
        <v/>
      </c>
      <c r="H44" s="83" t="str">
        <f>IF(B44="","",IF($L$7="Steel",2,IF($L$7="Fireprotect",VLOOKUP(MAX(C44:D44),'The Costumer''s Details'!$AD$15:$AF$18,3),VLOOKUP(MAX(C44:D44),'The Costumer''s Details'!$AD$10:$AF$13,3))))</f>
        <v/>
      </c>
      <c r="I44" s="68" t="str">
        <f t="shared" ref="I44:I75" si="3">IF(B44="","",IF(OR($L$7="Fireprotect",$L$7="Steel"),30,IF(MAX(C44:D44)&lt;=750,20,IF(MAX(C44:D44)&lt;=2000,30,40))))</f>
        <v/>
      </c>
      <c r="J44" s="68" t="str">
        <f t="shared" si="2"/>
        <v/>
      </c>
      <c r="K44" s="4"/>
      <c r="L44" s="12"/>
    </row>
    <row r="45" spans="1:12" ht="17.25" customHeight="1" x14ac:dyDescent="0.25">
      <c r="A45" s="104"/>
      <c r="B45" s="1"/>
      <c r="C45" s="5"/>
      <c r="D45" s="5"/>
      <c r="E45" s="5"/>
      <c r="F45" s="5"/>
      <c r="G45" s="68" t="str">
        <f t="shared" si="1"/>
        <v/>
      </c>
      <c r="H45" s="83" t="str">
        <f>IF(B45="","",IF($L$7="Steel",2,IF($L$7="Fireprotect",VLOOKUP(MAX(C45:D45),'The Costumer''s Details'!$AD$15:$AF$18,3),VLOOKUP(MAX(C45:D45),'The Costumer''s Details'!$AD$10:$AF$13,3))))</f>
        <v/>
      </c>
      <c r="I45" s="68" t="str">
        <f t="shared" si="3"/>
        <v/>
      </c>
      <c r="J45" s="68" t="str">
        <f t="shared" si="2"/>
        <v/>
      </c>
      <c r="K45" s="4"/>
      <c r="L45" s="12"/>
    </row>
    <row r="46" spans="1:12" ht="17.25" customHeight="1" x14ac:dyDescent="0.25">
      <c r="A46" s="104"/>
      <c r="B46" s="1"/>
      <c r="C46" s="5"/>
      <c r="D46" s="5"/>
      <c r="E46" s="5"/>
      <c r="F46" s="5"/>
      <c r="G46" s="68" t="str">
        <f t="shared" si="1"/>
        <v/>
      </c>
      <c r="H46" s="83" t="str">
        <f>IF(B46="","",IF($L$7="Steel",2,IF($L$7="Fireprotect",VLOOKUP(MAX(C46:D46),'The Costumer''s Details'!$AD$15:$AF$18,3),VLOOKUP(MAX(C46:D46),'The Costumer''s Details'!$AD$10:$AF$13,3))))</f>
        <v/>
      </c>
      <c r="I46" s="68" t="str">
        <f t="shared" si="3"/>
        <v/>
      </c>
      <c r="J46" s="68" t="str">
        <f t="shared" si="2"/>
        <v/>
      </c>
      <c r="K46" s="4"/>
      <c r="L46" s="12"/>
    </row>
    <row r="47" spans="1:12" ht="17.25" customHeight="1" x14ac:dyDescent="0.25">
      <c r="A47" s="104"/>
      <c r="B47" s="1"/>
      <c r="C47" s="5"/>
      <c r="D47" s="5"/>
      <c r="E47" s="5"/>
      <c r="F47" s="5"/>
      <c r="G47" s="68" t="str">
        <f t="shared" si="1"/>
        <v/>
      </c>
      <c r="H47" s="83" t="str">
        <f>IF(B47="","",IF($L$7="Steel",2,IF($L$7="Fireprotect",VLOOKUP(MAX(C47:D47),'The Costumer''s Details'!$AD$15:$AF$18,3),VLOOKUP(MAX(C47:D47),'The Costumer''s Details'!$AD$10:$AF$13,3))))</f>
        <v/>
      </c>
      <c r="I47" s="68" t="str">
        <f t="shared" si="3"/>
        <v/>
      </c>
      <c r="J47" s="68" t="str">
        <f t="shared" si="2"/>
        <v/>
      </c>
      <c r="K47" s="4"/>
      <c r="L47" s="12"/>
    </row>
    <row r="48" spans="1:12" ht="17.25" customHeight="1" x14ac:dyDescent="0.25">
      <c r="A48" s="104"/>
      <c r="B48" s="1"/>
      <c r="C48" s="5"/>
      <c r="D48" s="5"/>
      <c r="E48" s="5"/>
      <c r="F48" s="5"/>
      <c r="G48" s="68" t="str">
        <f t="shared" si="1"/>
        <v/>
      </c>
      <c r="H48" s="83" t="str">
        <f>IF(B48="","",IF($L$7="Steel",2,IF($L$7="Fireprotect",VLOOKUP(MAX(C48:D48),'The Costumer''s Details'!$AD$15:$AF$18,3),VLOOKUP(MAX(C48:D48),'The Costumer''s Details'!$AD$10:$AF$13,3))))</f>
        <v/>
      </c>
      <c r="I48" s="68" t="str">
        <f t="shared" si="3"/>
        <v/>
      </c>
      <c r="J48" s="68" t="str">
        <f t="shared" si="2"/>
        <v/>
      </c>
      <c r="K48" s="4"/>
      <c r="L48" s="12"/>
    </row>
    <row r="49" spans="1:12" ht="17.25" customHeight="1" x14ac:dyDescent="0.25">
      <c r="A49" s="104"/>
      <c r="B49" s="1"/>
      <c r="C49" s="5"/>
      <c r="D49" s="5"/>
      <c r="E49" s="5"/>
      <c r="F49" s="5"/>
      <c r="G49" s="68" t="str">
        <f t="shared" si="1"/>
        <v/>
      </c>
      <c r="H49" s="83" t="str">
        <f>IF(B49="","",IF($L$7="Steel",2,IF($L$7="Fireprotect",VLOOKUP(MAX(C49:D49),'The Costumer''s Details'!$AD$15:$AF$18,3),VLOOKUP(MAX(C49:D49),'The Costumer''s Details'!$AD$10:$AF$13,3))))</f>
        <v/>
      </c>
      <c r="I49" s="68" t="str">
        <f t="shared" si="3"/>
        <v/>
      </c>
      <c r="J49" s="68" t="str">
        <f t="shared" si="2"/>
        <v/>
      </c>
      <c r="K49" s="4"/>
      <c r="L49" s="12"/>
    </row>
    <row r="50" spans="1:12" ht="17.25" customHeight="1" x14ac:dyDescent="0.25">
      <c r="A50" s="104"/>
      <c r="B50" s="1"/>
      <c r="C50" s="5"/>
      <c r="D50" s="5"/>
      <c r="E50" s="5"/>
      <c r="F50" s="5"/>
      <c r="G50" s="68" t="str">
        <f t="shared" si="1"/>
        <v/>
      </c>
      <c r="H50" s="83" t="str">
        <f>IF(B50="","",IF($L$7="Steel",2,IF($L$7="Fireprotect",VLOOKUP(MAX(C50:D50),'The Costumer''s Details'!$AD$15:$AF$18,3),VLOOKUP(MAX(C50:D50),'The Costumer''s Details'!$AD$10:$AF$13,3))))</f>
        <v/>
      </c>
      <c r="I50" s="68" t="str">
        <f t="shared" si="3"/>
        <v/>
      </c>
      <c r="J50" s="68" t="str">
        <f t="shared" si="2"/>
        <v/>
      </c>
      <c r="K50" s="4"/>
      <c r="L50" s="12"/>
    </row>
    <row r="51" spans="1:12" ht="17.25" customHeight="1" x14ac:dyDescent="0.25">
      <c r="A51" s="104"/>
      <c r="B51" s="1"/>
      <c r="C51" s="5"/>
      <c r="D51" s="5"/>
      <c r="E51" s="5"/>
      <c r="F51" s="5"/>
      <c r="G51" s="68" t="str">
        <f t="shared" si="1"/>
        <v/>
      </c>
      <c r="H51" s="83" t="str">
        <f>IF(B51="","",IF($L$7="Steel",2,IF($L$7="Fireprotect",VLOOKUP(MAX(C51:D51),'The Costumer''s Details'!$AD$15:$AF$18,3),VLOOKUP(MAX(C51:D51),'The Costumer''s Details'!$AD$10:$AF$13,3))))</f>
        <v/>
      </c>
      <c r="I51" s="68" t="str">
        <f t="shared" si="3"/>
        <v/>
      </c>
      <c r="J51" s="68" t="str">
        <f t="shared" si="2"/>
        <v/>
      </c>
      <c r="K51" s="4"/>
      <c r="L51" s="12"/>
    </row>
    <row r="52" spans="1:12" ht="17.25" customHeight="1" x14ac:dyDescent="0.25">
      <c r="A52" s="104"/>
      <c r="B52" s="1"/>
      <c r="C52" s="5"/>
      <c r="D52" s="5"/>
      <c r="E52" s="5"/>
      <c r="F52" s="5"/>
      <c r="G52" s="68" t="str">
        <f t="shared" si="1"/>
        <v/>
      </c>
      <c r="H52" s="83" t="str">
        <f>IF(B52="","",IF($L$7="Steel",2,IF($L$7="Fireprotect",VLOOKUP(MAX(C52:D52),'The Costumer''s Details'!$AD$15:$AF$18,3),VLOOKUP(MAX(C52:D52),'The Costumer''s Details'!$AD$10:$AF$13,3))))</f>
        <v/>
      </c>
      <c r="I52" s="68" t="str">
        <f t="shared" si="3"/>
        <v/>
      </c>
      <c r="J52" s="68" t="str">
        <f t="shared" si="2"/>
        <v/>
      </c>
      <c r="K52" s="4"/>
      <c r="L52" s="12"/>
    </row>
    <row r="53" spans="1:12" ht="17.25" customHeight="1" x14ac:dyDescent="0.25">
      <c r="A53" s="104"/>
      <c r="B53" s="1"/>
      <c r="C53" s="5"/>
      <c r="D53" s="5"/>
      <c r="E53" s="5"/>
      <c r="F53" s="5"/>
      <c r="G53" s="68" t="str">
        <f t="shared" si="1"/>
        <v/>
      </c>
      <c r="H53" s="83" t="str">
        <f>IF(B53="","",IF($L$7="Steel",2,IF($L$7="Fireprotect",VLOOKUP(MAX(C53:D53),'The Costumer''s Details'!$AD$15:$AF$18,3),VLOOKUP(MAX(C53:D53),'The Costumer''s Details'!$AD$10:$AF$13,3))))</f>
        <v/>
      </c>
      <c r="I53" s="68" t="str">
        <f t="shared" si="3"/>
        <v/>
      </c>
      <c r="J53" s="68" t="str">
        <f t="shared" si="2"/>
        <v/>
      </c>
      <c r="K53" s="4"/>
      <c r="L53" s="12"/>
    </row>
    <row r="54" spans="1:12" ht="17.25" customHeight="1" x14ac:dyDescent="0.25">
      <c r="A54" s="104"/>
      <c r="B54" s="1"/>
      <c r="C54" s="5"/>
      <c r="D54" s="5"/>
      <c r="E54" s="5"/>
      <c r="F54" s="5"/>
      <c r="G54" s="68" t="str">
        <f t="shared" si="1"/>
        <v/>
      </c>
      <c r="H54" s="83" t="str">
        <f>IF(B54="","",IF($L$7="Steel",2,IF($L$7="Fireprotect",VLOOKUP(MAX(C54:D54),'The Costumer''s Details'!$AD$15:$AF$18,3),VLOOKUP(MAX(C54:D54),'The Costumer''s Details'!$AD$10:$AF$13,3))))</f>
        <v/>
      </c>
      <c r="I54" s="68" t="str">
        <f t="shared" si="3"/>
        <v/>
      </c>
      <c r="J54" s="68" t="str">
        <f t="shared" si="2"/>
        <v/>
      </c>
      <c r="K54" s="4"/>
      <c r="L54" s="12"/>
    </row>
    <row r="55" spans="1:12" ht="17.25" customHeight="1" x14ac:dyDescent="0.25">
      <c r="A55" s="104"/>
      <c r="B55" s="1"/>
      <c r="C55" s="5"/>
      <c r="D55" s="5"/>
      <c r="E55" s="5"/>
      <c r="F55" s="5"/>
      <c r="G55" s="68" t="str">
        <f t="shared" si="1"/>
        <v/>
      </c>
      <c r="H55" s="83" t="str">
        <f>IF(B55="","",IF($L$7="Steel",2,IF($L$7="Fireprotect",VLOOKUP(MAX(C55:D55),'The Costumer''s Details'!$AD$15:$AF$18,3),VLOOKUP(MAX(C55:D55),'The Costumer''s Details'!$AD$10:$AF$13,3))))</f>
        <v/>
      </c>
      <c r="I55" s="68" t="str">
        <f t="shared" si="3"/>
        <v/>
      </c>
      <c r="J55" s="68" t="str">
        <f t="shared" si="2"/>
        <v/>
      </c>
      <c r="K55" s="4"/>
      <c r="L55" s="12"/>
    </row>
    <row r="56" spans="1:12" ht="17.25" customHeight="1" x14ac:dyDescent="0.25">
      <c r="A56" s="104"/>
      <c r="B56" s="1"/>
      <c r="C56" s="5"/>
      <c r="D56" s="5"/>
      <c r="E56" s="5"/>
      <c r="F56" s="5"/>
      <c r="G56" s="68" t="str">
        <f t="shared" si="1"/>
        <v/>
      </c>
      <c r="H56" s="83" t="str">
        <f>IF(B56="","",IF($L$7="Steel",2,IF($L$7="Fireprotect",VLOOKUP(MAX(C56:D56),'The Costumer''s Details'!$AD$15:$AF$18,3),VLOOKUP(MAX(C56:D56),'The Costumer''s Details'!$AD$10:$AF$13,3))))</f>
        <v/>
      </c>
      <c r="I56" s="68" t="str">
        <f t="shared" si="3"/>
        <v/>
      </c>
      <c r="J56" s="68" t="str">
        <f t="shared" si="2"/>
        <v/>
      </c>
      <c r="K56" s="4"/>
      <c r="L56" s="12"/>
    </row>
    <row r="57" spans="1:12" ht="17.25" customHeight="1" x14ac:dyDescent="0.25">
      <c r="A57" s="104"/>
      <c r="B57" s="1"/>
      <c r="C57" s="5"/>
      <c r="D57" s="5"/>
      <c r="E57" s="5"/>
      <c r="F57" s="5"/>
      <c r="G57" s="68" t="str">
        <f t="shared" si="1"/>
        <v/>
      </c>
      <c r="H57" s="83" t="str">
        <f>IF(B57="","",IF($L$7="Steel",2,IF($L$7="Fireprotect",VLOOKUP(MAX(C57:D57),'The Costumer''s Details'!$AD$15:$AF$18,3),VLOOKUP(MAX(C57:D57),'The Costumer''s Details'!$AD$10:$AF$13,3))))</f>
        <v/>
      </c>
      <c r="I57" s="68" t="str">
        <f t="shared" si="3"/>
        <v/>
      </c>
      <c r="J57" s="68" t="str">
        <f t="shared" si="2"/>
        <v/>
      </c>
      <c r="K57" s="4"/>
      <c r="L57" s="12"/>
    </row>
    <row r="58" spans="1:12" ht="17.25" customHeight="1" x14ac:dyDescent="0.25">
      <c r="A58" s="104"/>
      <c r="B58" s="1"/>
      <c r="C58" s="5"/>
      <c r="D58" s="5"/>
      <c r="E58" s="5"/>
      <c r="F58" s="5"/>
      <c r="G58" s="68" t="str">
        <f t="shared" si="1"/>
        <v/>
      </c>
      <c r="H58" s="83" t="str">
        <f>IF(B58="","",IF($L$7="Steel",2,IF($L$7="Fireprotect",VLOOKUP(MAX(C58:D58),'The Costumer''s Details'!$AD$15:$AF$18,3),VLOOKUP(MAX(C58:D58),'The Costumer''s Details'!$AD$10:$AF$13,3))))</f>
        <v/>
      </c>
      <c r="I58" s="68" t="str">
        <f t="shared" si="3"/>
        <v/>
      </c>
      <c r="J58" s="68" t="str">
        <f t="shared" si="2"/>
        <v/>
      </c>
      <c r="K58" s="4"/>
      <c r="L58" s="12"/>
    </row>
    <row r="59" spans="1:12" ht="17.25" customHeight="1" x14ac:dyDescent="0.25">
      <c r="A59" s="104"/>
      <c r="B59" s="1"/>
      <c r="C59" s="5"/>
      <c r="D59" s="5"/>
      <c r="E59" s="5"/>
      <c r="F59" s="5"/>
      <c r="G59" s="68" t="str">
        <f t="shared" si="1"/>
        <v/>
      </c>
      <c r="H59" s="83" t="str">
        <f>IF(B59="","",IF($L$7="Steel",2,IF($L$7="Fireprotect",VLOOKUP(MAX(C59:D59),'The Costumer''s Details'!$AD$15:$AF$18,3),VLOOKUP(MAX(C59:D59),'The Costumer''s Details'!$AD$10:$AF$13,3))))</f>
        <v/>
      </c>
      <c r="I59" s="68" t="str">
        <f t="shared" si="3"/>
        <v/>
      </c>
      <c r="J59" s="68" t="str">
        <f t="shared" si="2"/>
        <v/>
      </c>
      <c r="K59" s="4"/>
      <c r="L59" s="12"/>
    </row>
    <row r="60" spans="1:12" ht="17.25" customHeight="1" x14ac:dyDescent="0.25">
      <c r="A60" s="104"/>
      <c r="B60" s="1"/>
      <c r="C60" s="5"/>
      <c r="D60" s="5"/>
      <c r="E60" s="5"/>
      <c r="F60" s="5"/>
      <c r="G60" s="68" t="str">
        <f t="shared" si="1"/>
        <v/>
      </c>
      <c r="H60" s="83" t="str">
        <f>IF(B60="","",IF($L$7="Steel",2,IF($L$7="Fireprotect",VLOOKUP(MAX(C60:D60),'The Costumer''s Details'!$AD$15:$AF$18,3),VLOOKUP(MAX(C60:D60),'The Costumer''s Details'!$AD$10:$AF$13,3))))</f>
        <v/>
      </c>
      <c r="I60" s="68" t="str">
        <f t="shared" si="3"/>
        <v/>
      </c>
      <c r="J60" s="68" t="str">
        <f t="shared" si="2"/>
        <v/>
      </c>
      <c r="K60" s="4"/>
      <c r="L60" s="12"/>
    </row>
    <row r="61" spans="1:12" ht="17.25" customHeight="1" x14ac:dyDescent="0.25">
      <c r="A61" s="104"/>
      <c r="B61" s="1"/>
      <c r="C61" s="5"/>
      <c r="D61" s="5"/>
      <c r="E61" s="5"/>
      <c r="F61" s="5"/>
      <c r="G61" s="68" t="str">
        <f t="shared" si="1"/>
        <v/>
      </c>
      <c r="H61" s="83" t="str">
        <f>IF(B61="","",IF($L$7="Steel",2,IF($L$7="Fireprotect",VLOOKUP(MAX(C61:D61),'The Costumer''s Details'!$AD$15:$AF$18,3),VLOOKUP(MAX(C61:D61),'The Costumer''s Details'!$AD$10:$AF$13,3))))</f>
        <v/>
      </c>
      <c r="I61" s="68" t="str">
        <f t="shared" si="3"/>
        <v/>
      </c>
      <c r="J61" s="68" t="str">
        <f t="shared" si="2"/>
        <v/>
      </c>
      <c r="K61" s="4"/>
      <c r="L61" s="12"/>
    </row>
    <row r="62" spans="1:12" ht="17.25" customHeight="1" x14ac:dyDescent="0.25">
      <c r="A62" s="104"/>
      <c r="B62" s="1"/>
      <c r="C62" s="5"/>
      <c r="D62" s="5"/>
      <c r="E62" s="5"/>
      <c r="F62" s="5"/>
      <c r="G62" s="68" t="str">
        <f t="shared" si="1"/>
        <v/>
      </c>
      <c r="H62" s="83" t="str">
        <f>IF(B62="","",IF($L$7="Steel",2,IF($L$7="Fireprotect",VLOOKUP(MAX(C62:D62),'The Costumer''s Details'!$AD$15:$AF$18,3),VLOOKUP(MAX(C62:D62),'The Costumer''s Details'!$AD$10:$AF$13,3))))</f>
        <v/>
      </c>
      <c r="I62" s="68" t="str">
        <f t="shared" si="3"/>
        <v/>
      </c>
      <c r="J62" s="68" t="str">
        <f t="shared" si="2"/>
        <v/>
      </c>
      <c r="K62" s="4"/>
      <c r="L62" s="12"/>
    </row>
    <row r="63" spans="1:12" ht="17.25" customHeight="1" x14ac:dyDescent="0.25">
      <c r="A63" s="104"/>
      <c r="B63" s="1"/>
      <c r="C63" s="5"/>
      <c r="D63" s="5"/>
      <c r="E63" s="5"/>
      <c r="F63" s="5"/>
      <c r="G63" s="68" t="str">
        <f t="shared" si="1"/>
        <v/>
      </c>
      <c r="H63" s="83" t="str">
        <f>IF(B63="","",IF($L$7="Steel",2,IF($L$7="Fireprotect",VLOOKUP(MAX(C63:D63),'The Costumer''s Details'!$AD$15:$AF$18,3),VLOOKUP(MAX(C63:D63),'The Costumer''s Details'!$AD$10:$AF$13,3))))</f>
        <v/>
      </c>
      <c r="I63" s="68" t="str">
        <f t="shared" si="3"/>
        <v/>
      </c>
      <c r="J63" s="68" t="str">
        <f t="shared" si="2"/>
        <v/>
      </c>
      <c r="K63" s="4"/>
      <c r="L63" s="12"/>
    </row>
    <row r="64" spans="1:12" ht="17.25" customHeight="1" x14ac:dyDescent="0.25">
      <c r="A64" s="104"/>
      <c r="B64" s="1"/>
      <c r="C64" s="5"/>
      <c r="D64" s="5"/>
      <c r="E64" s="5"/>
      <c r="F64" s="5"/>
      <c r="G64" s="68" t="str">
        <f t="shared" si="1"/>
        <v/>
      </c>
      <c r="H64" s="83" t="str">
        <f>IF(B64="","",IF($L$7="Steel",2,IF($L$7="Fireprotect",VLOOKUP(MAX(C64:D64),'The Costumer''s Details'!$AD$15:$AF$18,3),VLOOKUP(MAX(C64:D64),'The Costumer''s Details'!$AD$10:$AF$13,3))))</f>
        <v/>
      </c>
      <c r="I64" s="68" t="str">
        <f t="shared" si="3"/>
        <v/>
      </c>
      <c r="J64" s="68" t="str">
        <f t="shared" si="2"/>
        <v/>
      </c>
      <c r="K64" s="4"/>
      <c r="L64" s="12"/>
    </row>
    <row r="65" spans="1:12" ht="17.25" customHeight="1" x14ac:dyDescent="0.25">
      <c r="A65" s="104"/>
      <c r="B65" s="1"/>
      <c r="C65" s="5"/>
      <c r="D65" s="5"/>
      <c r="E65" s="5"/>
      <c r="F65" s="5"/>
      <c r="G65" s="68" t="str">
        <f t="shared" si="1"/>
        <v/>
      </c>
      <c r="H65" s="83" t="str">
        <f>IF(B65="","",IF($L$7="Steel",2,IF($L$7="Fireprotect",VLOOKUP(MAX(C65:D65),'The Costumer''s Details'!$AD$15:$AF$18,3),VLOOKUP(MAX(C65:D65),'The Costumer''s Details'!$AD$10:$AF$13,3))))</f>
        <v/>
      </c>
      <c r="I65" s="68" t="str">
        <f t="shared" si="3"/>
        <v/>
      </c>
      <c r="J65" s="68" t="str">
        <f t="shared" si="2"/>
        <v/>
      </c>
      <c r="K65" s="4"/>
      <c r="L65" s="12"/>
    </row>
    <row r="66" spans="1:12" ht="17.25" customHeight="1" x14ac:dyDescent="0.25">
      <c r="A66" s="104"/>
      <c r="B66" s="1"/>
      <c r="C66" s="5"/>
      <c r="D66" s="5"/>
      <c r="E66" s="5"/>
      <c r="F66" s="5"/>
      <c r="G66" s="68" t="str">
        <f t="shared" si="1"/>
        <v/>
      </c>
      <c r="H66" s="83" t="str">
        <f>IF(B66="","",IF($L$7="Steel",2,IF($L$7="Fireprotect",VLOOKUP(MAX(C66:D66),'The Costumer''s Details'!$AD$15:$AF$18,3),VLOOKUP(MAX(C66:D66),'The Costumer''s Details'!$AD$10:$AF$13,3))))</f>
        <v/>
      </c>
      <c r="I66" s="68" t="str">
        <f t="shared" si="3"/>
        <v/>
      </c>
      <c r="J66" s="68" t="str">
        <f t="shared" si="2"/>
        <v/>
      </c>
      <c r="K66" s="4"/>
      <c r="L66" s="12"/>
    </row>
    <row r="67" spans="1:12" ht="17.25" customHeight="1" x14ac:dyDescent="0.25">
      <c r="A67" s="104"/>
      <c r="B67" s="1"/>
      <c r="C67" s="5"/>
      <c r="D67" s="5"/>
      <c r="E67" s="5"/>
      <c r="F67" s="5"/>
      <c r="G67" s="68" t="str">
        <f t="shared" si="1"/>
        <v/>
      </c>
      <c r="H67" s="83" t="str">
        <f>IF(B67="","",IF($L$7="Steel",2,IF($L$7="Fireprotect",VLOOKUP(MAX(C67:D67),'The Costumer''s Details'!$AD$15:$AF$18,3),VLOOKUP(MAX(C67:D67),'The Costumer''s Details'!$AD$10:$AF$13,3))))</f>
        <v/>
      </c>
      <c r="I67" s="68" t="str">
        <f t="shared" si="3"/>
        <v/>
      </c>
      <c r="J67" s="68" t="str">
        <f t="shared" si="2"/>
        <v/>
      </c>
      <c r="K67" s="4"/>
      <c r="L67" s="12"/>
    </row>
    <row r="68" spans="1:12" ht="17.25" customHeight="1" x14ac:dyDescent="0.25">
      <c r="A68" s="104"/>
      <c r="B68" s="1"/>
      <c r="C68" s="5"/>
      <c r="D68" s="5"/>
      <c r="E68" s="5"/>
      <c r="F68" s="5"/>
      <c r="G68" s="68" t="str">
        <f t="shared" si="1"/>
        <v/>
      </c>
      <c r="H68" s="83" t="str">
        <f>IF(B68="","",IF($L$7="Steel",2,IF($L$7="Fireprotect",VLOOKUP(MAX(C68:D68),'The Costumer''s Details'!$AD$15:$AF$18,3),VLOOKUP(MAX(C68:D68),'The Costumer''s Details'!$AD$10:$AF$13,3))))</f>
        <v/>
      </c>
      <c r="I68" s="68" t="str">
        <f t="shared" si="3"/>
        <v/>
      </c>
      <c r="J68" s="68" t="str">
        <f t="shared" si="2"/>
        <v/>
      </c>
      <c r="K68" s="4"/>
      <c r="L68" s="12"/>
    </row>
    <row r="69" spans="1:12" ht="17.25" customHeight="1" x14ac:dyDescent="0.25">
      <c r="A69" s="104"/>
      <c r="B69" s="1"/>
      <c r="C69" s="5"/>
      <c r="D69" s="5"/>
      <c r="E69" s="5"/>
      <c r="F69" s="5"/>
      <c r="G69" s="68" t="str">
        <f t="shared" si="1"/>
        <v/>
      </c>
      <c r="H69" s="83" t="str">
        <f>IF(B69="","",IF($L$7="Steel",2,IF($L$7="Fireprotect",VLOOKUP(MAX(C69:D69),'The Costumer''s Details'!$AD$15:$AF$18,3),VLOOKUP(MAX(C69:D69),'The Costumer''s Details'!$AD$10:$AF$13,3))))</f>
        <v/>
      </c>
      <c r="I69" s="68" t="str">
        <f t="shared" si="3"/>
        <v/>
      </c>
      <c r="J69" s="68" t="str">
        <f t="shared" si="2"/>
        <v/>
      </c>
      <c r="K69" s="4"/>
      <c r="L69" s="12"/>
    </row>
    <row r="70" spans="1:12" ht="17.25" customHeight="1" x14ac:dyDescent="0.25">
      <c r="A70" s="104"/>
      <c r="B70" s="1"/>
      <c r="C70" s="5"/>
      <c r="D70" s="5"/>
      <c r="E70" s="5"/>
      <c r="F70" s="5"/>
      <c r="G70" s="68" t="str">
        <f t="shared" si="1"/>
        <v/>
      </c>
      <c r="H70" s="83" t="str">
        <f>IF(B70="","",IF($L$7="Steel",2,IF($L$7="Fireprotect",VLOOKUP(MAX(C70:D70),'The Costumer''s Details'!$AD$15:$AF$18,3),VLOOKUP(MAX(C70:D70),'The Costumer''s Details'!$AD$10:$AF$13,3))))</f>
        <v/>
      </c>
      <c r="I70" s="68" t="str">
        <f t="shared" si="3"/>
        <v/>
      </c>
      <c r="J70" s="68" t="str">
        <f t="shared" si="2"/>
        <v/>
      </c>
      <c r="K70" s="4"/>
      <c r="L70" s="12"/>
    </row>
    <row r="71" spans="1:12" ht="17.25" customHeight="1" x14ac:dyDescent="0.25">
      <c r="A71" s="104"/>
      <c r="B71" s="1"/>
      <c r="C71" s="5"/>
      <c r="D71" s="5"/>
      <c r="E71" s="5"/>
      <c r="F71" s="5"/>
      <c r="G71" s="68" t="str">
        <f t="shared" si="1"/>
        <v/>
      </c>
      <c r="H71" s="83" t="str">
        <f>IF(B71="","",IF($L$7="Steel",2,IF($L$7="Fireprotect",VLOOKUP(MAX(C71:D71),'The Costumer''s Details'!$AD$15:$AF$18,3),VLOOKUP(MAX(C71:D71),'The Costumer''s Details'!$AD$10:$AF$13,3))))</f>
        <v/>
      </c>
      <c r="I71" s="68" t="str">
        <f t="shared" si="3"/>
        <v/>
      </c>
      <c r="J71" s="68" t="str">
        <f t="shared" si="2"/>
        <v/>
      </c>
      <c r="K71" s="4"/>
      <c r="L71" s="12"/>
    </row>
    <row r="72" spans="1:12" ht="17.25" customHeight="1" x14ac:dyDescent="0.25">
      <c r="A72" s="104"/>
      <c r="B72" s="1"/>
      <c r="C72" s="5"/>
      <c r="D72" s="5"/>
      <c r="E72" s="5"/>
      <c r="F72" s="5"/>
      <c r="G72" s="68" t="str">
        <f t="shared" si="1"/>
        <v/>
      </c>
      <c r="H72" s="83" t="str">
        <f>IF(B72="","",IF($L$7="Steel",2,IF($L$7="Fireprotect",VLOOKUP(MAX(C72:D72),'The Costumer''s Details'!$AD$15:$AF$18,3),VLOOKUP(MAX(C72:D72),'The Costumer''s Details'!$AD$10:$AF$13,3))))</f>
        <v/>
      </c>
      <c r="I72" s="68" t="str">
        <f t="shared" si="3"/>
        <v/>
      </c>
      <c r="J72" s="68" t="str">
        <f t="shared" si="2"/>
        <v/>
      </c>
      <c r="K72" s="4"/>
      <c r="L72" s="12"/>
    </row>
    <row r="73" spans="1:12" ht="17.25" customHeight="1" x14ac:dyDescent="0.25">
      <c r="A73" s="104"/>
      <c r="B73" s="1"/>
      <c r="C73" s="5"/>
      <c r="D73" s="5"/>
      <c r="E73" s="5"/>
      <c r="F73" s="5"/>
      <c r="G73" s="68" t="str">
        <f t="shared" si="1"/>
        <v/>
      </c>
      <c r="H73" s="83" t="str">
        <f>IF(B73="","",IF($L$7="Steel",2,IF($L$7="Fireprotect",VLOOKUP(MAX(C73:D73),'The Costumer''s Details'!$AD$15:$AF$18,3),VLOOKUP(MAX(C73:D73),'The Costumer''s Details'!$AD$10:$AF$13,3))))</f>
        <v/>
      </c>
      <c r="I73" s="68" t="str">
        <f t="shared" si="3"/>
        <v/>
      </c>
      <c r="J73" s="68" t="str">
        <f t="shared" si="2"/>
        <v/>
      </c>
      <c r="K73" s="4"/>
      <c r="L73" s="12"/>
    </row>
    <row r="74" spans="1:12" ht="17.25" customHeight="1" x14ac:dyDescent="0.25">
      <c r="A74" s="104"/>
      <c r="B74" s="1"/>
      <c r="C74" s="5"/>
      <c r="D74" s="5"/>
      <c r="E74" s="5"/>
      <c r="F74" s="5"/>
      <c r="G74" s="68" t="str">
        <f t="shared" si="1"/>
        <v/>
      </c>
      <c r="H74" s="83" t="str">
        <f>IF(B74="","",IF($L$7="Steel",2,IF($L$7="Fireprotect",VLOOKUP(MAX(C74:D74),'The Costumer''s Details'!$AD$15:$AF$18,3),VLOOKUP(MAX(C74:D74),'The Costumer''s Details'!$AD$10:$AF$13,3))))</f>
        <v/>
      </c>
      <c r="I74" s="68" t="str">
        <f t="shared" si="3"/>
        <v/>
      </c>
      <c r="J74" s="68" t="str">
        <f t="shared" si="2"/>
        <v/>
      </c>
      <c r="K74" s="4"/>
      <c r="L74" s="12"/>
    </row>
    <row r="75" spans="1:12" ht="17.25" customHeight="1" x14ac:dyDescent="0.25">
      <c r="A75" s="104"/>
      <c r="B75" s="1"/>
      <c r="C75" s="5"/>
      <c r="D75" s="5"/>
      <c r="E75" s="5"/>
      <c r="F75" s="5"/>
      <c r="G75" s="68" t="str">
        <f t="shared" si="1"/>
        <v/>
      </c>
      <c r="H75" s="83" t="str">
        <f>IF(B75="","",IF($L$7="Steel",2,IF($L$7="Fireprotect",VLOOKUP(MAX(C75:D75),'The Costumer''s Details'!$AD$15:$AF$18,3),VLOOKUP(MAX(C75:D75),'The Costumer''s Details'!$AD$10:$AF$13,3))))</f>
        <v/>
      </c>
      <c r="I75" s="68" t="str">
        <f t="shared" si="3"/>
        <v/>
      </c>
      <c r="J75" s="68" t="str">
        <f t="shared" si="2"/>
        <v/>
      </c>
      <c r="K75" s="4"/>
      <c r="L75" s="12"/>
    </row>
    <row r="76" spans="1:12" ht="17.25" customHeight="1" x14ac:dyDescent="0.25">
      <c r="A76" s="104"/>
      <c r="B76" s="1"/>
      <c r="C76" s="5"/>
      <c r="D76" s="5"/>
      <c r="E76" s="5"/>
      <c r="F76" s="5"/>
      <c r="G76" s="68" t="str">
        <f t="shared" si="1"/>
        <v/>
      </c>
      <c r="H76" s="83" t="str">
        <f>IF(B76="","",IF($L$7="Steel",2,IF($L$7="Fireprotect",VLOOKUP(MAX(C76:D76),'The Costumer''s Details'!$AD$15:$AF$18,3),VLOOKUP(MAX(C76:D76),'The Costumer''s Details'!$AD$10:$AF$13,3))))</f>
        <v/>
      </c>
      <c r="I76" s="68" t="str">
        <f t="shared" ref="I76:I100" si="4">IF(B76="","",IF(OR($L$7="Fireprotect",$L$7="Steel"),30,IF(MAX(C76:D76)&lt;=750,20,IF(MAX(C76:D76)&lt;=2000,30,40))))</f>
        <v/>
      </c>
      <c r="J76" s="68" t="str">
        <f t="shared" si="2"/>
        <v/>
      </c>
      <c r="K76" s="4"/>
      <c r="L76" s="12"/>
    </row>
    <row r="77" spans="1:12" ht="17.25" customHeight="1" x14ac:dyDescent="0.25">
      <c r="A77" s="104"/>
      <c r="B77" s="1"/>
      <c r="C77" s="5"/>
      <c r="D77" s="5"/>
      <c r="E77" s="5"/>
      <c r="F77" s="5"/>
      <c r="G77" s="68" t="str">
        <f t="shared" ref="G77:G100" si="5">IF(B77="","",40)</f>
        <v/>
      </c>
      <c r="H77" s="83" t="str">
        <f>IF(B77="","",IF($L$7="Steel",2,IF($L$7="Fireprotect",VLOOKUP(MAX(C77:D77),'The Costumer''s Details'!$AD$15:$AF$18,3),VLOOKUP(MAX(C77:D77),'The Costumer''s Details'!$AD$10:$AF$13,3))))</f>
        <v/>
      </c>
      <c r="I77" s="68" t="str">
        <f t="shared" si="4"/>
        <v/>
      </c>
      <c r="J77" s="68" t="str">
        <f t="shared" ref="J77:J100" si="6">I77</f>
        <v/>
      </c>
      <c r="K77" s="4"/>
      <c r="L77" s="12"/>
    </row>
    <row r="78" spans="1:12" ht="17.25" customHeight="1" x14ac:dyDescent="0.25">
      <c r="A78" s="104"/>
      <c r="B78" s="1"/>
      <c r="C78" s="5"/>
      <c r="D78" s="5"/>
      <c r="E78" s="5"/>
      <c r="F78" s="5"/>
      <c r="G78" s="68" t="str">
        <f t="shared" si="5"/>
        <v/>
      </c>
      <c r="H78" s="83" t="str">
        <f>IF(B78="","",IF($L$7="Steel",2,IF($L$7="Fireprotect",VLOOKUP(MAX(C78:D78),'The Costumer''s Details'!$AD$15:$AF$18,3),VLOOKUP(MAX(C78:D78),'The Costumer''s Details'!$AD$10:$AF$13,3))))</f>
        <v/>
      </c>
      <c r="I78" s="68" t="str">
        <f t="shared" si="4"/>
        <v/>
      </c>
      <c r="J78" s="68" t="str">
        <f t="shared" si="6"/>
        <v/>
      </c>
      <c r="K78" s="4"/>
      <c r="L78" s="12"/>
    </row>
    <row r="79" spans="1:12" ht="17.25" customHeight="1" x14ac:dyDescent="0.25">
      <c r="A79" s="104"/>
      <c r="B79" s="1"/>
      <c r="C79" s="5"/>
      <c r="D79" s="5"/>
      <c r="E79" s="5"/>
      <c r="F79" s="5"/>
      <c r="G79" s="68" t="str">
        <f t="shared" si="5"/>
        <v/>
      </c>
      <c r="H79" s="83" t="str">
        <f>IF(B79="","",IF($L$7="Steel",2,IF($L$7="Fireprotect",VLOOKUP(MAX(C79:D79),'The Costumer''s Details'!$AD$15:$AF$18,3),VLOOKUP(MAX(C79:D79),'The Costumer''s Details'!$AD$10:$AF$13,3))))</f>
        <v/>
      </c>
      <c r="I79" s="68" t="str">
        <f t="shared" si="4"/>
        <v/>
      </c>
      <c r="J79" s="68" t="str">
        <f t="shared" si="6"/>
        <v/>
      </c>
      <c r="K79" s="4"/>
      <c r="L79" s="12"/>
    </row>
    <row r="80" spans="1:12" ht="17.25" customHeight="1" x14ac:dyDescent="0.25">
      <c r="A80" s="104"/>
      <c r="B80" s="1"/>
      <c r="C80" s="5"/>
      <c r="D80" s="5"/>
      <c r="E80" s="5"/>
      <c r="F80" s="5"/>
      <c r="G80" s="68" t="str">
        <f t="shared" si="5"/>
        <v/>
      </c>
      <c r="H80" s="83" t="str">
        <f>IF(B80="","",IF($L$7="Steel",2,IF($L$7="Fireprotect",VLOOKUP(MAX(C80:D80),'The Costumer''s Details'!$AD$15:$AF$18,3),VLOOKUP(MAX(C80:D80),'The Costumer''s Details'!$AD$10:$AF$13,3))))</f>
        <v/>
      </c>
      <c r="I80" s="68" t="str">
        <f t="shared" si="4"/>
        <v/>
      </c>
      <c r="J80" s="68" t="str">
        <f t="shared" si="6"/>
        <v/>
      </c>
      <c r="K80" s="4"/>
      <c r="L80" s="12"/>
    </row>
    <row r="81" spans="1:12" ht="17.25" customHeight="1" x14ac:dyDescent="0.25">
      <c r="A81" s="104"/>
      <c r="B81" s="1"/>
      <c r="C81" s="5"/>
      <c r="D81" s="5"/>
      <c r="E81" s="5"/>
      <c r="F81" s="5"/>
      <c r="G81" s="68" t="str">
        <f t="shared" si="5"/>
        <v/>
      </c>
      <c r="H81" s="83" t="str">
        <f>IF(B81="","",IF($L$7="Steel",2,IF($L$7="Fireprotect",VLOOKUP(MAX(C81:D81),'The Costumer''s Details'!$AD$15:$AF$18,3),VLOOKUP(MAX(C81:D81),'The Costumer''s Details'!$AD$10:$AF$13,3))))</f>
        <v/>
      </c>
      <c r="I81" s="68" t="str">
        <f t="shared" si="4"/>
        <v/>
      </c>
      <c r="J81" s="68" t="str">
        <f t="shared" si="6"/>
        <v/>
      </c>
      <c r="K81" s="4"/>
      <c r="L81" s="12"/>
    </row>
    <row r="82" spans="1:12" ht="17.25" customHeight="1" x14ac:dyDescent="0.25">
      <c r="A82" s="104"/>
      <c r="B82" s="1"/>
      <c r="C82" s="5"/>
      <c r="D82" s="5"/>
      <c r="E82" s="5"/>
      <c r="F82" s="5"/>
      <c r="G82" s="68" t="str">
        <f t="shared" si="5"/>
        <v/>
      </c>
      <c r="H82" s="83" t="str">
        <f>IF(B82="","",IF($L$7="Steel",2,IF($L$7="Fireprotect",VLOOKUP(MAX(C82:D82),'The Costumer''s Details'!$AD$15:$AF$18,3),VLOOKUP(MAX(C82:D82),'The Costumer''s Details'!$AD$10:$AF$13,3))))</f>
        <v/>
      </c>
      <c r="I82" s="68" t="str">
        <f t="shared" si="4"/>
        <v/>
      </c>
      <c r="J82" s="68" t="str">
        <f t="shared" si="6"/>
        <v/>
      </c>
      <c r="K82" s="4"/>
      <c r="L82" s="12"/>
    </row>
    <row r="83" spans="1:12" ht="17.25" customHeight="1" x14ac:dyDescent="0.25">
      <c r="A83" s="104"/>
      <c r="B83" s="1"/>
      <c r="C83" s="5"/>
      <c r="D83" s="5"/>
      <c r="E83" s="5"/>
      <c r="F83" s="5"/>
      <c r="G83" s="68" t="str">
        <f t="shared" si="5"/>
        <v/>
      </c>
      <c r="H83" s="83" t="str">
        <f>IF(B83="","",IF($L$7="Steel",2,IF($L$7="Fireprotect",VLOOKUP(MAX(C83:D83),'The Costumer''s Details'!$AD$15:$AF$18,3),VLOOKUP(MAX(C83:D83),'The Costumer''s Details'!$AD$10:$AF$13,3))))</f>
        <v/>
      </c>
      <c r="I83" s="68" t="str">
        <f t="shared" si="4"/>
        <v/>
      </c>
      <c r="J83" s="68" t="str">
        <f t="shared" si="6"/>
        <v/>
      </c>
      <c r="K83" s="4"/>
      <c r="L83" s="12"/>
    </row>
    <row r="84" spans="1:12" ht="17.25" customHeight="1" x14ac:dyDescent="0.25">
      <c r="A84" s="104"/>
      <c r="B84" s="1"/>
      <c r="C84" s="5"/>
      <c r="D84" s="5"/>
      <c r="E84" s="5"/>
      <c r="F84" s="5"/>
      <c r="G84" s="68" t="str">
        <f t="shared" si="5"/>
        <v/>
      </c>
      <c r="H84" s="83" t="str">
        <f>IF(B84="","",IF($L$7="Steel",2,IF($L$7="Fireprotect",VLOOKUP(MAX(C84:D84),'The Costumer''s Details'!$AD$15:$AF$18,3),VLOOKUP(MAX(C84:D84),'The Costumer''s Details'!$AD$10:$AF$13,3))))</f>
        <v/>
      </c>
      <c r="I84" s="68" t="str">
        <f t="shared" si="4"/>
        <v/>
      </c>
      <c r="J84" s="68" t="str">
        <f t="shared" si="6"/>
        <v/>
      </c>
      <c r="K84" s="4"/>
      <c r="L84" s="12"/>
    </row>
    <row r="85" spans="1:12" ht="17.25" customHeight="1" x14ac:dyDescent="0.25">
      <c r="A85" s="104"/>
      <c r="B85" s="1"/>
      <c r="C85" s="5"/>
      <c r="D85" s="5"/>
      <c r="E85" s="5"/>
      <c r="F85" s="5"/>
      <c r="G85" s="68" t="str">
        <f t="shared" si="5"/>
        <v/>
      </c>
      <c r="H85" s="83" t="str">
        <f>IF(B85="","",IF($L$7="Steel",2,IF($L$7="Fireprotect",VLOOKUP(MAX(C85:D85),'The Costumer''s Details'!$AD$15:$AF$18,3),VLOOKUP(MAX(C85:D85),'The Costumer''s Details'!$AD$10:$AF$13,3))))</f>
        <v/>
      </c>
      <c r="I85" s="68" t="str">
        <f t="shared" si="4"/>
        <v/>
      </c>
      <c r="J85" s="68" t="str">
        <f t="shared" si="6"/>
        <v/>
      </c>
      <c r="K85" s="4"/>
      <c r="L85" s="12"/>
    </row>
    <row r="86" spans="1:12" ht="17.25" customHeight="1" x14ac:dyDescent="0.25">
      <c r="A86" s="104"/>
      <c r="B86" s="1"/>
      <c r="C86" s="5"/>
      <c r="D86" s="5"/>
      <c r="E86" s="5"/>
      <c r="F86" s="5"/>
      <c r="G86" s="68" t="str">
        <f t="shared" si="5"/>
        <v/>
      </c>
      <c r="H86" s="83" t="str">
        <f>IF(B86="","",IF($L$7="Steel",2,IF($L$7="Fireprotect",VLOOKUP(MAX(C86:D86),'The Costumer''s Details'!$AD$15:$AF$18,3),VLOOKUP(MAX(C86:D86),'The Costumer''s Details'!$AD$10:$AF$13,3))))</f>
        <v/>
      </c>
      <c r="I86" s="68" t="str">
        <f t="shared" si="4"/>
        <v/>
      </c>
      <c r="J86" s="68" t="str">
        <f t="shared" si="6"/>
        <v/>
      </c>
      <c r="K86" s="4"/>
      <c r="L86" s="12"/>
    </row>
    <row r="87" spans="1:12" ht="17.25" customHeight="1" x14ac:dyDescent="0.25">
      <c r="A87" s="104"/>
      <c r="B87" s="1"/>
      <c r="C87" s="5"/>
      <c r="D87" s="5"/>
      <c r="E87" s="5"/>
      <c r="F87" s="5"/>
      <c r="G87" s="68" t="str">
        <f t="shared" si="5"/>
        <v/>
      </c>
      <c r="H87" s="83" t="str">
        <f>IF(B87="","",IF($L$7="Steel",2,IF($L$7="Fireprotect",VLOOKUP(MAX(C87:D87),'The Costumer''s Details'!$AD$15:$AF$18,3),VLOOKUP(MAX(C87:D87),'The Costumer''s Details'!$AD$10:$AF$13,3))))</f>
        <v/>
      </c>
      <c r="I87" s="68" t="str">
        <f t="shared" si="4"/>
        <v/>
      </c>
      <c r="J87" s="68" t="str">
        <f t="shared" si="6"/>
        <v/>
      </c>
      <c r="K87" s="4"/>
      <c r="L87" s="12"/>
    </row>
    <row r="88" spans="1:12" ht="17.25" customHeight="1" x14ac:dyDescent="0.25">
      <c r="A88" s="104"/>
      <c r="B88" s="1"/>
      <c r="C88" s="5"/>
      <c r="D88" s="5"/>
      <c r="E88" s="5"/>
      <c r="F88" s="5"/>
      <c r="G88" s="68" t="str">
        <f t="shared" si="5"/>
        <v/>
      </c>
      <c r="H88" s="83" t="str">
        <f>IF(B88="","",IF($L$7="Steel",2,IF($L$7="Fireprotect",VLOOKUP(MAX(C88:D88),'The Costumer''s Details'!$AD$15:$AF$18,3),VLOOKUP(MAX(C88:D88),'The Costumer''s Details'!$AD$10:$AF$13,3))))</f>
        <v/>
      </c>
      <c r="I88" s="68" t="str">
        <f t="shared" si="4"/>
        <v/>
      </c>
      <c r="J88" s="68" t="str">
        <f t="shared" si="6"/>
        <v/>
      </c>
      <c r="K88" s="4"/>
      <c r="L88" s="12"/>
    </row>
    <row r="89" spans="1:12" ht="17.25" customHeight="1" x14ac:dyDescent="0.25">
      <c r="A89" s="104"/>
      <c r="B89" s="1"/>
      <c r="C89" s="5"/>
      <c r="D89" s="5"/>
      <c r="E89" s="5"/>
      <c r="F89" s="5"/>
      <c r="G89" s="68" t="str">
        <f t="shared" si="5"/>
        <v/>
      </c>
      <c r="H89" s="83" t="str">
        <f>IF(B89="","",IF($L$7="Steel",2,IF($L$7="Fireprotect",VLOOKUP(MAX(C89:D89),'The Costumer''s Details'!$AD$15:$AF$18,3),VLOOKUP(MAX(C89:D89),'The Costumer''s Details'!$AD$10:$AF$13,3))))</f>
        <v/>
      </c>
      <c r="I89" s="68" t="str">
        <f t="shared" si="4"/>
        <v/>
      </c>
      <c r="J89" s="68" t="str">
        <f t="shared" si="6"/>
        <v/>
      </c>
      <c r="K89" s="4"/>
      <c r="L89" s="12"/>
    </row>
    <row r="90" spans="1:12" ht="17.25" customHeight="1" x14ac:dyDescent="0.25">
      <c r="A90" s="104"/>
      <c r="B90" s="1"/>
      <c r="C90" s="5"/>
      <c r="D90" s="5"/>
      <c r="E90" s="5"/>
      <c r="F90" s="5"/>
      <c r="G90" s="68" t="str">
        <f t="shared" si="5"/>
        <v/>
      </c>
      <c r="H90" s="83" t="str">
        <f>IF(B90="","",IF($L$7="Steel",2,IF($L$7="Fireprotect",VLOOKUP(MAX(C90:D90),'The Costumer''s Details'!$AD$15:$AF$18,3),VLOOKUP(MAX(C90:D90),'The Costumer''s Details'!$AD$10:$AF$13,3))))</f>
        <v/>
      </c>
      <c r="I90" s="68" t="str">
        <f t="shared" si="4"/>
        <v/>
      </c>
      <c r="J90" s="68" t="str">
        <f t="shared" si="6"/>
        <v/>
      </c>
      <c r="K90" s="4"/>
      <c r="L90" s="12"/>
    </row>
    <row r="91" spans="1:12" ht="17.25" customHeight="1" x14ac:dyDescent="0.25">
      <c r="A91" s="104"/>
      <c r="B91" s="1"/>
      <c r="C91" s="5"/>
      <c r="D91" s="5"/>
      <c r="E91" s="5"/>
      <c r="F91" s="5"/>
      <c r="G91" s="68" t="str">
        <f t="shared" si="5"/>
        <v/>
      </c>
      <c r="H91" s="83" t="str">
        <f>IF(B91="","",IF($L$7="Steel",2,IF($L$7="Fireprotect",VLOOKUP(MAX(C91:D91),'The Costumer''s Details'!$AD$15:$AF$18,3),VLOOKUP(MAX(C91:D91),'The Costumer''s Details'!$AD$10:$AF$13,3))))</f>
        <v/>
      </c>
      <c r="I91" s="68" t="str">
        <f t="shared" si="4"/>
        <v/>
      </c>
      <c r="J91" s="68" t="str">
        <f t="shared" si="6"/>
        <v/>
      </c>
      <c r="K91" s="4"/>
      <c r="L91" s="12"/>
    </row>
    <row r="92" spans="1:12" ht="17.25" customHeight="1" x14ac:dyDescent="0.25">
      <c r="A92" s="104"/>
      <c r="B92" s="1"/>
      <c r="C92" s="5"/>
      <c r="D92" s="5"/>
      <c r="E92" s="5"/>
      <c r="F92" s="5"/>
      <c r="G92" s="68" t="str">
        <f t="shared" si="5"/>
        <v/>
      </c>
      <c r="H92" s="83" t="str">
        <f>IF(B92="","",IF($L$7="Steel",2,IF($L$7="Fireprotect",VLOOKUP(MAX(C92:D92),'The Costumer''s Details'!$AD$15:$AF$18,3),VLOOKUP(MAX(C92:D92),'The Costumer''s Details'!$AD$10:$AF$13,3))))</f>
        <v/>
      </c>
      <c r="I92" s="68" t="str">
        <f t="shared" si="4"/>
        <v/>
      </c>
      <c r="J92" s="68" t="str">
        <f t="shared" si="6"/>
        <v/>
      </c>
      <c r="K92" s="4"/>
      <c r="L92" s="12"/>
    </row>
    <row r="93" spans="1:12" ht="17.25" customHeight="1" x14ac:dyDescent="0.25">
      <c r="A93" s="104"/>
      <c r="B93" s="1"/>
      <c r="C93" s="5"/>
      <c r="D93" s="5"/>
      <c r="E93" s="5"/>
      <c r="F93" s="5"/>
      <c r="G93" s="68" t="str">
        <f t="shared" si="5"/>
        <v/>
      </c>
      <c r="H93" s="83" t="str">
        <f>IF(B93="","",IF($L$7="Steel",2,IF($L$7="Fireprotect",VLOOKUP(MAX(C93:D93),'The Costumer''s Details'!$AD$15:$AF$18,3),VLOOKUP(MAX(C93:D93),'The Costumer''s Details'!$AD$10:$AF$13,3))))</f>
        <v/>
      </c>
      <c r="I93" s="68" t="str">
        <f t="shared" si="4"/>
        <v/>
      </c>
      <c r="J93" s="68" t="str">
        <f t="shared" si="6"/>
        <v/>
      </c>
      <c r="K93" s="4"/>
      <c r="L93" s="12"/>
    </row>
    <row r="94" spans="1:12" ht="17.25" customHeight="1" x14ac:dyDescent="0.25">
      <c r="A94" s="104"/>
      <c r="B94" s="1"/>
      <c r="C94" s="5"/>
      <c r="D94" s="5"/>
      <c r="E94" s="5"/>
      <c r="F94" s="5"/>
      <c r="G94" s="68" t="str">
        <f t="shared" si="5"/>
        <v/>
      </c>
      <c r="H94" s="83" t="str">
        <f>IF(B94="","",IF($L$7="Steel",2,IF($L$7="Fireprotect",VLOOKUP(MAX(C94:D94),'The Costumer''s Details'!$AD$15:$AF$18,3),VLOOKUP(MAX(C94:D94),'The Costumer''s Details'!$AD$10:$AF$13,3))))</f>
        <v/>
      </c>
      <c r="I94" s="68" t="str">
        <f t="shared" si="4"/>
        <v/>
      </c>
      <c r="J94" s="68" t="str">
        <f t="shared" si="6"/>
        <v/>
      </c>
      <c r="K94" s="4"/>
      <c r="L94" s="12"/>
    </row>
    <row r="95" spans="1:12" ht="17.25" customHeight="1" x14ac:dyDescent="0.25">
      <c r="A95" s="104"/>
      <c r="B95" s="1"/>
      <c r="C95" s="5"/>
      <c r="D95" s="5"/>
      <c r="E95" s="5"/>
      <c r="F95" s="5"/>
      <c r="G95" s="68" t="str">
        <f t="shared" si="5"/>
        <v/>
      </c>
      <c r="H95" s="83" t="str">
        <f>IF(B95="","",IF($L$7="Steel",2,IF($L$7="Fireprotect",VLOOKUP(MAX(C95:D95),'The Costumer''s Details'!$AD$15:$AF$18,3),VLOOKUP(MAX(C95:D95),'The Costumer''s Details'!$AD$10:$AF$13,3))))</f>
        <v/>
      </c>
      <c r="I95" s="68" t="str">
        <f t="shared" si="4"/>
        <v/>
      </c>
      <c r="J95" s="68" t="str">
        <f t="shared" si="6"/>
        <v/>
      </c>
      <c r="K95" s="4"/>
      <c r="L95" s="12"/>
    </row>
    <row r="96" spans="1:12" ht="17.25" customHeight="1" x14ac:dyDescent="0.25">
      <c r="A96" s="104"/>
      <c r="B96" s="1"/>
      <c r="C96" s="5"/>
      <c r="D96" s="5"/>
      <c r="E96" s="5"/>
      <c r="F96" s="5"/>
      <c r="G96" s="68" t="str">
        <f t="shared" si="5"/>
        <v/>
      </c>
      <c r="H96" s="83" t="str">
        <f>IF(B96="","",IF($L$7="Steel",2,IF($L$7="Fireprotect",VLOOKUP(MAX(C96:D96),'The Costumer''s Details'!$AD$15:$AF$18,3),VLOOKUP(MAX(C96:D96),'The Costumer''s Details'!$AD$10:$AF$13,3))))</f>
        <v/>
      </c>
      <c r="I96" s="68" t="str">
        <f t="shared" si="4"/>
        <v/>
      </c>
      <c r="J96" s="68" t="str">
        <f t="shared" si="6"/>
        <v/>
      </c>
      <c r="K96" s="4"/>
      <c r="L96" s="12"/>
    </row>
    <row r="97" spans="1:12" ht="17.25" customHeight="1" x14ac:dyDescent="0.25">
      <c r="A97" s="104"/>
      <c r="B97" s="1"/>
      <c r="C97" s="5"/>
      <c r="D97" s="5"/>
      <c r="E97" s="5"/>
      <c r="F97" s="5"/>
      <c r="G97" s="68" t="str">
        <f t="shared" si="5"/>
        <v/>
      </c>
      <c r="H97" s="83" t="str">
        <f>IF(B97="","",IF($L$7="Steel",2,IF($L$7="Fireprotect",VLOOKUP(MAX(C97:D97),'The Costumer''s Details'!$AD$15:$AF$18,3),VLOOKUP(MAX(C97:D97),'The Costumer''s Details'!$AD$10:$AF$13,3))))</f>
        <v/>
      </c>
      <c r="I97" s="68" t="str">
        <f t="shared" si="4"/>
        <v/>
      </c>
      <c r="J97" s="68" t="str">
        <f t="shared" si="6"/>
        <v/>
      </c>
      <c r="K97" s="4"/>
      <c r="L97" s="12"/>
    </row>
    <row r="98" spans="1:12" ht="17.25" customHeight="1" x14ac:dyDescent="0.25">
      <c r="A98" s="104"/>
      <c r="B98" s="1"/>
      <c r="C98" s="5"/>
      <c r="D98" s="5"/>
      <c r="E98" s="5"/>
      <c r="F98" s="5"/>
      <c r="G98" s="68" t="str">
        <f t="shared" si="5"/>
        <v/>
      </c>
      <c r="H98" s="83" t="str">
        <f>IF(B98="","",IF($L$7="Steel",2,IF($L$7="Fireprotect",VLOOKUP(MAX(C98:D98),'The Costumer''s Details'!$AD$15:$AF$18,3),VLOOKUP(MAX(C98:D98),'The Costumer''s Details'!$AD$10:$AF$13,3))))</f>
        <v/>
      </c>
      <c r="I98" s="68" t="str">
        <f t="shared" si="4"/>
        <v/>
      </c>
      <c r="J98" s="68" t="str">
        <f t="shared" si="6"/>
        <v/>
      </c>
      <c r="K98" s="4"/>
      <c r="L98" s="12"/>
    </row>
    <row r="99" spans="1:12" ht="17.25" customHeight="1" x14ac:dyDescent="0.25">
      <c r="A99" s="104"/>
      <c r="B99" s="1"/>
      <c r="C99" s="5"/>
      <c r="D99" s="5"/>
      <c r="E99" s="5"/>
      <c r="F99" s="5"/>
      <c r="G99" s="68" t="str">
        <f t="shared" si="5"/>
        <v/>
      </c>
      <c r="H99" s="83" t="str">
        <f>IF(B99="","",IF($L$7="Steel",2,IF($L$7="Fireprotect",VLOOKUP(MAX(C99:D99),'The Costumer''s Details'!$AD$15:$AF$18,3),VLOOKUP(MAX(C99:D99),'The Costumer''s Details'!$AD$10:$AF$13,3))))</f>
        <v/>
      </c>
      <c r="I99" s="68" t="str">
        <f t="shared" si="4"/>
        <v/>
      </c>
      <c r="J99" s="68" t="str">
        <f t="shared" si="6"/>
        <v/>
      </c>
      <c r="K99" s="4"/>
      <c r="L99" s="12"/>
    </row>
    <row r="100" spans="1:12" ht="17.25" customHeight="1" x14ac:dyDescent="0.25">
      <c r="A100" s="104"/>
      <c r="B100" s="1"/>
      <c r="C100" s="5"/>
      <c r="D100" s="5"/>
      <c r="E100" s="5"/>
      <c r="F100" s="5"/>
      <c r="G100" s="68" t="str">
        <f t="shared" si="5"/>
        <v/>
      </c>
      <c r="H100" s="83" t="str">
        <f>IF(B100="","",IF($L$7="Steel",2,IF($L$7="Fireprotect",VLOOKUP(MAX(C100:D100),'The Costumer''s Details'!$AD$15:$AF$18,3),VLOOKUP(MAX(C100:D100),'The Costumer''s Details'!$AD$10:$AF$13,3))))</f>
        <v/>
      </c>
      <c r="I100" s="68" t="str">
        <f t="shared" si="4"/>
        <v/>
      </c>
      <c r="J100" s="68" t="str">
        <f t="shared" si="6"/>
        <v/>
      </c>
      <c r="K100" s="4"/>
      <c r="L100" s="12"/>
    </row>
  </sheetData>
  <mergeCells count="2">
    <mergeCell ref="F10:G10"/>
    <mergeCell ref="I10:J10"/>
  </mergeCells>
  <pageMargins left="0.39370078740157483" right="0.39370078740157483" top="0.59055118110236227" bottom="0.39370078740157483" header="0.55118110236220474" footer="0.11811023622047245"/>
  <pageSetup paperSize="9" scale="98" orientation="landscape" r:id="rId1"/>
  <headerFooter alignWithMargins="0">
    <oddHeader>&amp;C&amp;G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085A0F-C44B-4F4A-BDE7-155E621EFC64}">
  <dimension ref="A1:Q100"/>
  <sheetViews>
    <sheetView zoomScaleNormal="100" workbookViewId="0">
      <pane xSplit="16" ySplit="11" topLeftCell="Q12" activePane="bottomRight" state="frozen"/>
      <selection pane="topRight" activeCell="R1" sqref="R1"/>
      <selection pane="bottomLeft" activeCell="A14" sqref="A14"/>
      <selection pane="bottomRight" activeCell="A12" sqref="A12"/>
    </sheetView>
  </sheetViews>
  <sheetFormatPr defaultRowHeight="12.75" x14ac:dyDescent="0.2"/>
  <cols>
    <col min="1" max="1" width="6.85546875" bestFit="1" customWidth="1"/>
    <col min="2" max="2" width="10.140625" bestFit="1" customWidth="1"/>
    <col min="3" max="3" width="8.5703125" bestFit="1" customWidth="1"/>
    <col min="4" max="7" width="8.28515625" bestFit="1" customWidth="1"/>
    <col min="8" max="8" width="6" bestFit="1" customWidth="1"/>
    <col min="9" max="9" width="8.5703125" bestFit="1" customWidth="1"/>
    <col min="10" max="10" width="8.140625" customWidth="1"/>
    <col min="11" max="11" width="9.28515625" customWidth="1"/>
    <col min="12" max="14" width="6.42578125" bestFit="1" customWidth="1"/>
    <col min="15" max="16" width="20.7109375" customWidth="1"/>
    <col min="17" max="18" width="10.7109375" customWidth="1"/>
  </cols>
  <sheetData>
    <row r="1" spans="1:17" ht="17.25" customHeight="1" x14ac:dyDescent="0.2">
      <c r="C1" s="56" t="s">
        <v>54</v>
      </c>
      <c r="K1" s="56" t="s">
        <v>55</v>
      </c>
      <c r="O1" s="14" t="s">
        <v>19</v>
      </c>
      <c r="P1" s="10" t="s">
        <v>52</v>
      </c>
      <c r="Q1" s="46"/>
    </row>
    <row r="2" spans="1:17" ht="17.25" customHeight="1" x14ac:dyDescent="0.2">
      <c r="O2" s="6" t="s">
        <v>38</v>
      </c>
      <c r="P2" s="74" t="str">
        <f>'The Costumer''s Details'!$B3</f>
        <v>(company name)</v>
      </c>
      <c r="Q2" s="57"/>
    </row>
    <row r="3" spans="1:17" ht="17.25" customHeight="1" x14ac:dyDescent="0.2">
      <c r="O3" s="6" t="s">
        <v>39</v>
      </c>
      <c r="P3" s="74" t="str">
        <f>'The Costumer''s Details'!$B7</f>
        <v>(project name)</v>
      </c>
      <c r="Q3" s="57"/>
    </row>
    <row r="4" spans="1:17" ht="17.25" customHeight="1" x14ac:dyDescent="0.2">
      <c r="O4" s="6" t="s">
        <v>40</v>
      </c>
      <c r="P4" s="75" t="s">
        <v>72</v>
      </c>
      <c r="Q4" s="57"/>
    </row>
    <row r="5" spans="1:17" ht="17.25" customHeight="1" x14ac:dyDescent="0.2">
      <c r="O5" s="6" t="s">
        <v>41</v>
      </c>
      <c r="P5" s="74" t="str">
        <f>'The Costumer''s Details'!$B15</f>
        <v>FQ Plusz Kft.</v>
      </c>
      <c r="Q5" s="57"/>
    </row>
    <row r="6" spans="1:17" ht="17.25" customHeight="1" x14ac:dyDescent="0.2">
      <c r="O6" s="6" t="s">
        <v>42</v>
      </c>
      <c r="P6" s="76" t="str">
        <f>IF('The Costumer''s Details'!$B9="","",'The Costumer''s Details'!$B9)</f>
        <v/>
      </c>
      <c r="Q6" s="58"/>
    </row>
    <row r="7" spans="1:17" ht="17.25" customHeight="1" x14ac:dyDescent="0.2">
      <c r="O7" s="6" t="s">
        <v>48</v>
      </c>
      <c r="P7" s="77" t="str">
        <f>'The Costumer''s Details'!$B10</f>
        <v>B class</v>
      </c>
      <c r="Q7" s="59"/>
    </row>
    <row r="8" spans="1:17" ht="17.25" customHeight="1" x14ac:dyDescent="0.2">
      <c r="Q8" s="60"/>
    </row>
    <row r="9" spans="1:17" ht="17.25" customHeight="1" x14ac:dyDescent="0.2"/>
    <row r="10" spans="1:17" ht="17.25" customHeight="1" x14ac:dyDescent="0.2">
      <c r="I10" s="111" t="s">
        <v>49</v>
      </c>
      <c r="J10" s="111"/>
      <c r="L10" s="111" t="s">
        <v>43</v>
      </c>
      <c r="M10" s="111"/>
      <c r="N10" s="111"/>
      <c r="Q10" s="61"/>
    </row>
    <row r="11" spans="1:17" s="55" customFormat="1" ht="27" customHeight="1" x14ac:dyDescent="0.2">
      <c r="A11" s="62" t="s">
        <v>53</v>
      </c>
      <c r="B11" s="15" t="s">
        <v>32</v>
      </c>
      <c r="C11" s="15" t="s">
        <v>44</v>
      </c>
      <c r="D11" s="15" t="s">
        <v>0</v>
      </c>
      <c r="E11" s="15" t="s">
        <v>1</v>
      </c>
      <c r="F11" s="15" t="s">
        <v>5</v>
      </c>
      <c r="G11" s="15" t="s">
        <v>12</v>
      </c>
      <c r="H11" s="15" t="s">
        <v>7</v>
      </c>
      <c r="I11" s="15" t="s">
        <v>8</v>
      </c>
      <c r="J11" s="15" t="s">
        <v>9</v>
      </c>
      <c r="K11" s="15" t="s">
        <v>45</v>
      </c>
      <c r="L11" s="17" t="s">
        <v>3</v>
      </c>
      <c r="M11" s="17" t="s">
        <v>4</v>
      </c>
      <c r="N11" s="17" t="s">
        <v>13</v>
      </c>
      <c r="O11" s="16" t="s">
        <v>46</v>
      </c>
      <c r="P11" s="16" t="s">
        <v>46</v>
      </c>
      <c r="Q11" s="50"/>
    </row>
    <row r="12" spans="1:17" ht="17.25" customHeight="1" x14ac:dyDescent="0.25">
      <c r="A12" s="92"/>
      <c r="B12" s="104"/>
      <c r="C12" s="1"/>
      <c r="D12" s="5"/>
      <c r="E12" s="5"/>
      <c r="F12" s="5"/>
      <c r="G12" s="5"/>
      <c r="H12" s="1" t="str">
        <f t="shared" ref="H12:H43" si="0">IF(C12="","",100)</f>
        <v/>
      </c>
      <c r="I12" s="68" t="str">
        <f t="shared" ref="I12:I43" si="1">IF(C12="","",IF(H12=100,50,100))</f>
        <v/>
      </c>
      <c r="J12" s="68" t="str">
        <f t="shared" ref="J12:J43" si="2">IF(C12="","",IF(H12=100,50,100))</f>
        <v/>
      </c>
      <c r="K12" s="83" t="str">
        <f>IF(C12="","",IF($P$7="Steel",2,IF($P$7="Fireprotect",VLOOKUP(MAX(D12:G12),'The Costumer''s Details'!$AD$15:$AF$18,3),VLOOKUP(MAX(D12:G12),'The Costumer''s Details'!$AD$10:$AF$13,3))))</f>
        <v/>
      </c>
      <c r="L12" s="68" t="str">
        <f t="shared" ref="L12:L43" si="3">IF(C12="","",IF(OR($P$7="Fireprotect",$P$7="Steel"),30,IF(MAX(D12:E12)&lt;=750,20,IF(MAX(D12:E12)&lt;=2000,30,40))))</f>
        <v/>
      </c>
      <c r="M12" s="68" t="str">
        <f t="shared" ref="M12:M43" si="4">IF(C12="","",IF(OR($P$7="Fireprotect",$P$7="Steel"),30,IF(MAX(E12:F12)&lt;=750,20,IF(MAX(E12:F12)&lt;=2000,30,40))))</f>
        <v/>
      </c>
      <c r="N12" s="68" t="str">
        <f t="shared" ref="N12:N43" si="5">IF(C12="","",IF(OR($P$7="Fireprotect",$P$7="Steel"),30,IF(MAX(E12,G12)&lt;=750,20,IF(MAX(E12,G12)&lt;=2000,30,40))))</f>
        <v/>
      </c>
      <c r="O12" s="64"/>
      <c r="P12" s="12"/>
      <c r="Q12" s="65"/>
    </row>
    <row r="13" spans="1:17" ht="17.25" customHeight="1" x14ac:dyDescent="0.25">
      <c r="A13" s="63"/>
      <c r="B13" s="104"/>
      <c r="C13" s="1"/>
      <c r="D13" s="5"/>
      <c r="E13" s="5"/>
      <c r="F13" s="5"/>
      <c r="G13" s="5"/>
      <c r="H13" s="1" t="str">
        <f t="shared" si="0"/>
        <v/>
      </c>
      <c r="I13" s="68" t="str">
        <f t="shared" si="1"/>
        <v/>
      </c>
      <c r="J13" s="68" t="str">
        <f t="shared" si="2"/>
        <v/>
      </c>
      <c r="K13" s="83" t="str">
        <f>IF(C13="","",IF($P$7="Steel",2,IF($P$7="Fireprotect",VLOOKUP(MAX(D13:G13),'The Costumer''s Details'!$AD$15:$AF$18,3),VLOOKUP(MAX(D13:G13),'The Costumer''s Details'!$AD$10:$AF$13,3))))</f>
        <v/>
      </c>
      <c r="L13" s="68" t="str">
        <f t="shared" si="3"/>
        <v/>
      </c>
      <c r="M13" s="68" t="str">
        <f t="shared" si="4"/>
        <v/>
      </c>
      <c r="N13" s="68" t="str">
        <f t="shared" si="5"/>
        <v/>
      </c>
      <c r="O13" s="64"/>
      <c r="P13" s="12"/>
      <c r="Q13" s="65"/>
    </row>
    <row r="14" spans="1:17" ht="17.25" customHeight="1" x14ac:dyDescent="0.25">
      <c r="A14" s="63"/>
      <c r="B14" s="104"/>
      <c r="C14" s="1"/>
      <c r="D14" s="5"/>
      <c r="E14" s="5"/>
      <c r="F14" s="5"/>
      <c r="G14" s="5"/>
      <c r="H14" s="1" t="str">
        <f t="shared" si="0"/>
        <v/>
      </c>
      <c r="I14" s="68" t="str">
        <f t="shared" si="1"/>
        <v/>
      </c>
      <c r="J14" s="68" t="str">
        <f t="shared" si="2"/>
        <v/>
      </c>
      <c r="K14" s="83" t="str">
        <f>IF(C14="","",IF($P$7="Steel",2,IF($P$7="Fireprotect",VLOOKUP(MAX(D14:G14),'The Costumer''s Details'!$AD$15:$AF$18,3),VLOOKUP(MAX(D14:G14),'The Costumer''s Details'!$AD$10:$AF$13,3))))</f>
        <v/>
      </c>
      <c r="L14" s="68" t="str">
        <f t="shared" si="3"/>
        <v/>
      </c>
      <c r="M14" s="68" t="str">
        <f t="shared" si="4"/>
        <v/>
      </c>
      <c r="N14" s="68" t="str">
        <f t="shared" si="5"/>
        <v/>
      </c>
      <c r="O14" s="64"/>
      <c r="P14" s="12"/>
      <c r="Q14" s="65"/>
    </row>
    <row r="15" spans="1:17" ht="17.25" customHeight="1" x14ac:dyDescent="0.25">
      <c r="A15" s="63"/>
      <c r="B15" s="104"/>
      <c r="C15" s="1"/>
      <c r="D15" s="5"/>
      <c r="E15" s="5"/>
      <c r="F15" s="5"/>
      <c r="G15" s="5"/>
      <c r="H15" s="1" t="str">
        <f t="shared" si="0"/>
        <v/>
      </c>
      <c r="I15" s="68" t="str">
        <f t="shared" si="1"/>
        <v/>
      </c>
      <c r="J15" s="68" t="str">
        <f t="shared" si="2"/>
        <v/>
      </c>
      <c r="K15" s="83" t="str">
        <f>IF(C15="","",IF($P$7="Steel",2,IF($P$7="Fireprotect",VLOOKUP(MAX(D15:G15),'The Costumer''s Details'!$AD$15:$AF$18,3),VLOOKUP(MAX(D15:G15),'The Costumer''s Details'!$AD$10:$AF$13,3))))</f>
        <v/>
      </c>
      <c r="L15" s="68" t="str">
        <f t="shared" si="3"/>
        <v/>
      </c>
      <c r="M15" s="68" t="str">
        <f t="shared" si="4"/>
        <v/>
      </c>
      <c r="N15" s="68" t="str">
        <f t="shared" si="5"/>
        <v/>
      </c>
      <c r="O15" s="64"/>
      <c r="P15" s="12"/>
      <c r="Q15" s="65"/>
    </row>
    <row r="16" spans="1:17" ht="17.25" customHeight="1" x14ac:dyDescent="0.25">
      <c r="A16" s="63"/>
      <c r="B16" s="104"/>
      <c r="C16" s="1"/>
      <c r="D16" s="5"/>
      <c r="E16" s="5"/>
      <c r="F16" s="5"/>
      <c r="G16" s="5"/>
      <c r="H16" s="1" t="str">
        <f t="shared" si="0"/>
        <v/>
      </c>
      <c r="I16" s="68" t="str">
        <f t="shared" si="1"/>
        <v/>
      </c>
      <c r="J16" s="68" t="str">
        <f t="shared" si="2"/>
        <v/>
      </c>
      <c r="K16" s="83" t="str">
        <f>IF(C16="","",IF($P$7="Steel",2,IF($P$7="Fireprotect",VLOOKUP(MAX(D16:G16),'The Costumer''s Details'!$AD$15:$AF$18,3),VLOOKUP(MAX(D16:G16),'The Costumer''s Details'!$AD$10:$AF$13,3))))</f>
        <v/>
      </c>
      <c r="L16" s="68" t="str">
        <f t="shared" si="3"/>
        <v/>
      </c>
      <c r="M16" s="68" t="str">
        <f t="shared" si="4"/>
        <v/>
      </c>
      <c r="N16" s="68" t="str">
        <f t="shared" si="5"/>
        <v/>
      </c>
      <c r="O16" s="64"/>
      <c r="P16" s="12"/>
      <c r="Q16" s="65"/>
    </row>
    <row r="17" spans="1:17" ht="17.25" customHeight="1" x14ac:dyDescent="0.25">
      <c r="A17" s="63"/>
      <c r="B17" s="104"/>
      <c r="C17" s="1"/>
      <c r="D17" s="5"/>
      <c r="E17" s="5"/>
      <c r="F17" s="5"/>
      <c r="G17" s="5"/>
      <c r="H17" s="1" t="str">
        <f t="shared" si="0"/>
        <v/>
      </c>
      <c r="I17" s="68" t="str">
        <f t="shared" si="1"/>
        <v/>
      </c>
      <c r="J17" s="68" t="str">
        <f t="shared" si="2"/>
        <v/>
      </c>
      <c r="K17" s="83" t="str">
        <f>IF(C17="","",IF($P$7="Steel",2,IF($P$7="Fireprotect",VLOOKUP(MAX(D17:G17),'The Costumer''s Details'!$AD$15:$AF$18,3),VLOOKUP(MAX(D17:G17),'The Costumer''s Details'!$AD$10:$AF$13,3))))</f>
        <v/>
      </c>
      <c r="L17" s="68" t="str">
        <f t="shared" si="3"/>
        <v/>
      </c>
      <c r="M17" s="68" t="str">
        <f t="shared" si="4"/>
        <v/>
      </c>
      <c r="N17" s="68" t="str">
        <f t="shared" si="5"/>
        <v/>
      </c>
      <c r="O17" s="64"/>
      <c r="P17" s="12"/>
      <c r="Q17" s="65"/>
    </row>
    <row r="18" spans="1:17" ht="17.25" customHeight="1" x14ac:dyDescent="0.25">
      <c r="A18" s="63"/>
      <c r="B18" s="104"/>
      <c r="C18" s="1"/>
      <c r="D18" s="5"/>
      <c r="E18" s="5"/>
      <c r="F18" s="5"/>
      <c r="G18" s="5"/>
      <c r="H18" s="1" t="str">
        <f t="shared" si="0"/>
        <v/>
      </c>
      <c r="I18" s="68" t="str">
        <f t="shared" si="1"/>
        <v/>
      </c>
      <c r="J18" s="68" t="str">
        <f t="shared" si="2"/>
        <v/>
      </c>
      <c r="K18" s="83" t="str">
        <f>IF(C18="","",IF($P$7="Steel",2,IF($P$7="Fireprotect",VLOOKUP(MAX(D18:G18),'The Costumer''s Details'!$AD$15:$AF$18,3),VLOOKUP(MAX(D18:G18),'The Costumer''s Details'!$AD$10:$AF$13,3))))</f>
        <v/>
      </c>
      <c r="L18" s="68" t="str">
        <f t="shared" si="3"/>
        <v/>
      </c>
      <c r="M18" s="68" t="str">
        <f t="shared" si="4"/>
        <v/>
      </c>
      <c r="N18" s="68" t="str">
        <f t="shared" si="5"/>
        <v/>
      </c>
      <c r="O18" s="64"/>
      <c r="P18" s="12"/>
      <c r="Q18" s="65"/>
    </row>
    <row r="19" spans="1:17" ht="17.25" customHeight="1" x14ac:dyDescent="0.25">
      <c r="A19" s="63"/>
      <c r="B19" s="104"/>
      <c r="C19" s="1"/>
      <c r="D19" s="5"/>
      <c r="E19" s="5"/>
      <c r="F19" s="5"/>
      <c r="G19" s="5"/>
      <c r="H19" s="1" t="str">
        <f t="shared" si="0"/>
        <v/>
      </c>
      <c r="I19" s="68" t="str">
        <f t="shared" si="1"/>
        <v/>
      </c>
      <c r="J19" s="68" t="str">
        <f t="shared" si="2"/>
        <v/>
      </c>
      <c r="K19" s="83" t="str">
        <f>IF(C19="","",IF($P$7="Steel",2,IF($P$7="Fireprotect",VLOOKUP(MAX(D19:G19),'The Costumer''s Details'!$AD$15:$AF$18,3),VLOOKUP(MAX(D19:G19),'The Costumer''s Details'!$AD$10:$AF$13,3))))</f>
        <v/>
      </c>
      <c r="L19" s="68" t="str">
        <f t="shared" si="3"/>
        <v/>
      </c>
      <c r="M19" s="68" t="str">
        <f t="shared" si="4"/>
        <v/>
      </c>
      <c r="N19" s="68" t="str">
        <f t="shared" si="5"/>
        <v/>
      </c>
      <c r="O19" s="64"/>
      <c r="P19" s="12"/>
      <c r="Q19" s="65"/>
    </row>
    <row r="20" spans="1:17" ht="17.25" customHeight="1" x14ac:dyDescent="0.25">
      <c r="A20" s="63"/>
      <c r="B20" s="104"/>
      <c r="C20" s="1"/>
      <c r="D20" s="5"/>
      <c r="E20" s="5"/>
      <c r="F20" s="5"/>
      <c r="G20" s="5"/>
      <c r="H20" s="1" t="str">
        <f t="shared" si="0"/>
        <v/>
      </c>
      <c r="I20" s="68" t="str">
        <f t="shared" si="1"/>
        <v/>
      </c>
      <c r="J20" s="68" t="str">
        <f t="shared" si="2"/>
        <v/>
      </c>
      <c r="K20" s="83" t="str">
        <f>IF(C20="","",IF($P$7="Steel",2,IF($P$7="Fireprotect",VLOOKUP(MAX(D20:G20),'The Costumer''s Details'!$AD$15:$AF$18,3),VLOOKUP(MAX(D20:G20),'The Costumer''s Details'!$AD$10:$AF$13,3))))</f>
        <v/>
      </c>
      <c r="L20" s="68" t="str">
        <f t="shared" si="3"/>
        <v/>
      </c>
      <c r="M20" s="68" t="str">
        <f t="shared" si="4"/>
        <v/>
      </c>
      <c r="N20" s="68" t="str">
        <f t="shared" si="5"/>
        <v/>
      </c>
      <c r="O20" s="64"/>
      <c r="P20" s="12"/>
      <c r="Q20" s="65"/>
    </row>
    <row r="21" spans="1:17" ht="17.25" customHeight="1" x14ac:dyDescent="0.25">
      <c r="A21" s="63"/>
      <c r="B21" s="104"/>
      <c r="C21" s="1"/>
      <c r="D21" s="5"/>
      <c r="E21" s="5"/>
      <c r="F21" s="5"/>
      <c r="G21" s="5"/>
      <c r="H21" s="1" t="str">
        <f t="shared" si="0"/>
        <v/>
      </c>
      <c r="I21" s="68" t="str">
        <f t="shared" si="1"/>
        <v/>
      </c>
      <c r="J21" s="68" t="str">
        <f t="shared" si="2"/>
        <v/>
      </c>
      <c r="K21" s="83" t="str">
        <f>IF(C21="","",IF($P$7="Steel",2,IF($P$7="Fireprotect",VLOOKUP(MAX(D21:G21),'The Costumer''s Details'!$AD$15:$AF$18,3),VLOOKUP(MAX(D21:G21),'The Costumer''s Details'!$AD$10:$AF$13,3))))</f>
        <v/>
      </c>
      <c r="L21" s="68" t="str">
        <f t="shared" si="3"/>
        <v/>
      </c>
      <c r="M21" s="68" t="str">
        <f t="shared" si="4"/>
        <v/>
      </c>
      <c r="N21" s="68" t="str">
        <f t="shared" si="5"/>
        <v/>
      </c>
      <c r="O21" s="64"/>
      <c r="P21" s="12"/>
      <c r="Q21" s="65"/>
    </row>
    <row r="22" spans="1:17" ht="17.25" customHeight="1" x14ac:dyDescent="0.25">
      <c r="A22" s="63"/>
      <c r="B22" s="104"/>
      <c r="C22" s="1"/>
      <c r="D22" s="5"/>
      <c r="E22" s="5"/>
      <c r="F22" s="5"/>
      <c r="G22" s="5"/>
      <c r="H22" s="1" t="str">
        <f t="shared" si="0"/>
        <v/>
      </c>
      <c r="I22" s="68" t="str">
        <f t="shared" si="1"/>
        <v/>
      </c>
      <c r="J22" s="68" t="str">
        <f t="shared" si="2"/>
        <v/>
      </c>
      <c r="K22" s="83" t="str">
        <f>IF(C22="","",IF($P$7="Steel",2,IF($P$7="Fireprotect",VLOOKUP(MAX(D22:G22),'The Costumer''s Details'!$AD$15:$AF$18,3),VLOOKUP(MAX(D22:G22),'The Costumer''s Details'!$AD$10:$AF$13,3))))</f>
        <v/>
      </c>
      <c r="L22" s="68" t="str">
        <f t="shared" si="3"/>
        <v/>
      </c>
      <c r="M22" s="68" t="str">
        <f t="shared" si="4"/>
        <v/>
      </c>
      <c r="N22" s="68" t="str">
        <f t="shared" si="5"/>
        <v/>
      </c>
      <c r="O22" s="64"/>
      <c r="P22" s="12"/>
      <c r="Q22" s="65"/>
    </row>
    <row r="23" spans="1:17" ht="17.25" customHeight="1" x14ac:dyDescent="0.25">
      <c r="A23" s="63"/>
      <c r="B23" s="104"/>
      <c r="C23" s="1"/>
      <c r="D23" s="5"/>
      <c r="E23" s="5"/>
      <c r="F23" s="5"/>
      <c r="G23" s="5"/>
      <c r="H23" s="1" t="str">
        <f t="shared" si="0"/>
        <v/>
      </c>
      <c r="I23" s="68" t="str">
        <f t="shared" si="1"/>
        <v/>
      </c>
      <c r="J23" s="68" t="str">
        <f t="shared" si="2"/>
        <v/>
      </c>
      <c r="K23" s="83" t="str">
        <f>IF(C23="","",IF($P$7="Steel",2,IF($P$7="Fireprotect",VLOOKUP(MAX(D23:G23),'The Costumer''s Details'!$AD$15:$AF$18,3),VLOOKUP(MAX(D23:G23),'The Costumer''s Details'!$AD$10:$AF$13,3))))</f>
        <v/>
      </c>
      <c r="L23" s="68" t="str">
        <f t="shared" si="3"/>
        <v/>
      </c>
      <c r="M23" s="68" t="str">
        <f t="shared" si="4"/>
        <v/>
      </c>
      <c r="N23" s="68" t="str">
        <f t="shared" si="5"/>
        <v/>
      </c>
      <c r="O23" s="64"/>
      <c r="P23" s="12"/>
      <c r="Q23" s="65"/>
    </row>
    <row r="24" spans="1:17" ht="17.25" customHeight="1" x14ac:dyDescent="0.25">
      <c r="A24" s="63"/>
      <c r="B24" s="104"/>
      <c r="C24" s="1"/>
      <c r="D24" s="5"/>
      <c r="E24" s="5"/>
      <c r="F24" s="5"/>
      <c r="G24" s="5"/>
      <c r="H24" s="1" t="str">
        <f t="shared" si="0"/>
        <v/>
      </c>
      <c r="I24" s="68" t="str">
        <f t="shared" si="1"/>
        <v/>
      </c>
      <c r="J24" s="68" t="str">
        <f t="shared" si="2"/>
        <v/>
      </c>
      <c r="K24" s="83" t="str">
        <f>IF(C24="","",IF($P$7="Steel",2,IF($P$7="Fireprotect",VLOOKUP(MAX(D24:G24),'The Costumer''s Details'!$AD$15:$AF$18,3),VLOOKUP(MAX(D24:G24),'The Costumer''s Details'!$AD$10:$AF$13,3))))</f>
        <v/>
      </c>
      <c r="L24" s="68" t="str">
        <f t="shared" si="3"/>
        <v/>
      </c>
      <c r="M24" s="68" t="str">
        <f t="shared" si="4"/>
        <v/>
      </c>
      <c r="N24" s="68" t="str">
        <f t="shared" si="5"/>
        <v/>
      </c>
      <c r="O24" s="64"/>
      <c r="P24" s="12"/>
      <c r="Q24" s="65"/>
    </row>
    <row r="25" spans="1:17" ht="17.25" customHeight="1" x14ac:dyDescent="0.25">
      <c r="A25" s="63"/>
      <c r="B25" s="104"/>
      <c r="C25" s="1"/>
      <c r="D25" s="5"/>
      <c r="E25" s="5"/>
      <c r="F25" s="5"/>
      <c r="G25" s="5"/>
      <c r="H25" s="1" t="str">
        <f t="shared" si="0"/>
        <v/>
      </c>
      <c r="I25" s="68" t="str">
        <f t="shared" si="1"/>
        <v/>
      </c>
      <c r="J25" s="68" t="str">
        <f t="shared" si="2"/>
        <v/>
      </c>
      <c r="K25" s="83" t="str">
        <f>IF(C25="","",IF($P$7="Steel",2,IF($P$7="Fireprotect",VLOOKUP(MAX(D25:G25),'The Costumer''s Details'!$AD$15:$AF$18,3),VLOOKUP(MAX(D25:G25),'The Costumer''s Details'!$AD$10:$AF$13,3))))</f>
        <v/>
      </c>
      <c r="L25" s="68" t="str">
        <f t="shared" si="3"/>
        <v/>
      </c>
      <c r="M25" s="68" t="str">
        <f t="shared" si="4"/>
        <v/>
      </c>
      <c r="N25" s="68" t="str">
        <f t="shared" si="5"/>
        <v/>
      </c>
      <c r="O25" s="64"/>
      <c r="P25" s="12"/>
      <c r="Q25" s="65"/>
    </row>
    <row r="26" spans="1:17" ht="17.25" customHeight="1" x14ac:dyDescent="0.25">
      <c r="A26" s="63"/>
      <c r="B26" s="104"/>
      <c r="C26" s="1"/>
      <c r="D26" s="5"/>
      <c r="E26" s="5"/>
      <c r="F26" s="5"/>
      <c r="G26" s="5"/>
      <c r="H26" s="1" t="str">
        <f t="shared" si="0"/>
        <v/>
      </c>
      <c r="I26" s="68" t="str">
        <f t="shared" si="1"/>
        <v/>
      </c>
      <c r="J26" s="68" t="str">
        <f t="shared" si="2"/>
        <v/>
      </c>
      <c r="K26" s="83" t="str">
        <f>IF(C26="","",IF($P$7="Steel",2,IF($P$7="Fireprotect",VLOOKUP(MAX(D26:G26),'The Costumer''s Details'!$AD$15:$AF$18,3),VLOOKUP(MAX(D26:G26),'The Costumer''s Details'!$AD$10:$AF$13,3))))</f>
        <v/>
      </c>
      <c r="L26" s="68" t="str">
        <f t="shared" si="3"/>
        <v/>
      </c>
      <c r="M26" s="68" t="str">
        <f t="shared" si="4"/>
        <v/>
      </c>
      <c r="N26" s="68" t="str">
        <f t="shared" si="5"/>
        <v/>
      </c>
      <c r="O26" s="64"/>
      <c r="P26" s="12"/>
      <c r="Q26" s="65"/>
    </row>
    <row r="27" spans="1:17" ht="17.25" customHeight="1" x14ac:dyDescent="0.25">
      <c r="A27" s="63"/>
      <c r="B27" s="104"/>
      <c r="C27" s="1"/>
      <c r="D27" s="5"/>
      <c r="E27" s="5"/>
      <c r="F27" s="5"/>
      <c r="G27" s="5"/>
      <c r="H27" s="1" t="str">
        <f t="shared" si="0"/>
        <v/>
      </c>
      <c r="I27" s="68" t="str">
        <f t="shared" si="1"/>
        <v/>
      </c>
      <c r="J27" s="68" t="str">
        <f t="shared" si="2"/>
        <v/>
      </c>
      <c r="K27" s="83" t="str">
        <f>IF(C27="","",IF($P$7="Steel",2,IF($P$7="Fireprotect",VLOOKUP(MAX(D27:G27),'The Costumer''s Details'!$AD$15:$AF$18,3),VLOOKUP(MAX(D27:G27),'The Costumer''s Details'!$AD$10:$AF$13,3))))</f>
        <v/>
      </c>
      <c r="L27" s="68" t="str">
        <f t="shared" si="3"/>
        <v/>
      </c>
      <c r="M27" s="68" t="str">
        <f t="shared" si="4"/>
        <v/>
      </c>
      <c r="N27" s="68" t="str">
        <f t="shared" si="5"/>
        <v/>
      </c>
      <c r="O27" s="64"/>
      <c r="P27" s="12"/>
      <c r="Q27" s="65"/>
    </row>
    <row r="28" spans="1:17" ht="17.25" customHeight="1" x14ac:dyDescent="0.25">
      <c r="A28" s="63"/>
      <c r="B28" s="104"/>
      <c r="C28" s="1"/>
      <c r="D28" s="5"/>
      <c r="E28" s="5"/>
      <c r="F28" s="5"/>
      <c r="G28" s="5"/>
      <c r="H28" s="1" t="str">
        <f t="shared" si="0"/>
        <v/>
      </c>
      <c r="I28" s="68" t="str">
        <f t="shared" si="1"/>
        <v/>
      </c>
      <c r="J28" s="68" t="str">
        <f t="shared" si="2"/>
        <v/>
      </c>
      <c r="K28" s="83" t="str">
        <f>IF(C28="","",IF($P$7="Steel",2,IF($P$7="Fireprotect",VLOOKUP(MAX(D28:G28),'The Costumer''s Details'!$AD$15:$AF$18,3),VLOOKUP(MAX(D28:G28),'The Costumer''s Details'!$AD$10:$AF$13,3))))</f>
        <v/>
      </c>
      <c r="L28" s="68" t="str">
        <f t="shared" si="3"/>
        <v/>
      </c>
      <c r="M28" s="68" t="str">
        <f t="shared" si="4"/>
        <v/>
      </c>
      <c r="N28" s="68" t="str">
        <f t="shared" si="5"/>
        <v/>
      </c>
      <c r="O28" s="64"/>
      <c r="P28" s="12"/>
      <c r="Q28" s="65"/>
    </row>
    <row r="29" spans="1:17" ht="17.25" customHeight="1" x14ac:dyDescent="0.25">
      <c r="A29" s="63"/>
      <c r="B29" s="104"/>
      <c r="C29" s="1"/>
      <c r="D29" s="5"/>
      <c r="E29" s="5"/>
      <c r="F29" s="5"/>
      <c r="G29" s="5"/>
      <c r="H29" s="1" t="str">
        <f t="shared" si="0"/>
        <v/>
      </c>
      <c r="I29" s="68" t="str">
        <f t="shared" si="1"/>
        <v/>
      </c>
      <c r="J29" s="68" t="str">
        <f t="shared" si="2"/>
        <v/>
      </c>
      <c r="K29" s="83" t="str">
        <f>IF(C29="","",IF($P$7="Steel",2,IF($P$7="Fireprotect",VLOOKUP(MAX(D29:G29),'The Costumer''s Details'!$AD$15:$AF$18,3),VLOOKUP(MAX(D29:G29),'The Costumer''s Details'!$AD$10:$AF$13,3))))</f>
        <v/>
      </c>
      <c r="L29" s="68" t="str">
        <f t="shared" si="3"/>
        <v/>
      </c>
      <c r="M29" s="68" t="str">
        <f t="shared" si="4"/>
        <v/>
      </c>
      <c r="N29" s="68" t="str">
        <f t="shared" si="5"/>
        <v/>
      </c>
      <c r="O29" s="64"/>
      <c r="P29" s="12"/>
      <c r="Q29" s="65"/>
    </row>
    <row r="30" spans="1:17" ht="17.25" customHeight="1" x14ac:dyDescent="0.25">
      <c r="A30" s="63"/>
      <c r="B30" s="104"/>
      <c r="C30" s="1"/>
      <c r="D30" s="5"/>
      <c r="E30" s="5"/>
      <c r="F30" s="5"/>
      <c r="G30" s="5"/>
      <c r="H30" s="1" t="str">
        <f t="shared" si="0"/>
        <v/>
      </c>
      <c r="I30" s="68" t="str">
        <f t="shared" si="1"/>
        <v/>
      </c>
      <c r="J30" s="68" t="str">
        <f t="shared" si="2"/>
        <v/>
      </c>
      <c r="K30" s="83" t="str">
        <f>IF(C30="","",IF($P$7="Steel",2,IF($P$7="Fireprotect",VLOOKUP(MAX(D30:G30),'The Costumer''s Details'!$AD$15:$AF$18,3),VLOOKUP(MAX(D30:G30),'The Costumer''s Details'!$AD$10:$AF$13,3))))</f>
        <v/>
      </c>
      <c r="L30" s="68" t="str">
        <f t="shared" si="3"/>
        <v/>
      </c>
      <c r="M30" s="68" t="str">
        <f t="shared" si="4"/>
        <v/>
      </c>
      <c r="N30" s="68" t="str">
        <f t="shared" si="5"/>
        <v/>
      </c>
      <c r="O30" s="64"/>
      <c r="P30" s="12"/>
      <c r="Q30" s="65"/>
    </row>
    <row r="31" spans="1:17" ht="17.25" customHeight="1" x14ac:dyDescent="0.25">
      <c r="A31" s="63"/>
      <c r="B31" s="104"/>
      <c r="C31" s="1"/>
      <c r="D31" s="5"/>
      <c r="E31" s="5"/>
      <c r="F31" s="5"/>
      <c r="G31" s="5"/>
      <c r="H31" s="1" t="str">
        <f t="shared" si="0"/>
        <v/>
      </c>
      <c r="I31" s="68" t="str">
        <f t="shared" si="1"/>
        <v/>
      </c>
      <c r="J31" s="68" t="str">
        <f t="shared" si="2"/>
        <v/>
      </c>
      <c r="K31" s="83" t="str">
        <f>IF(C31="","",IF($P$7="Steel",2,IF($P$7="Fireprotect",VLOOKUP(MAX(D31:G31),'The Costumer''s Details'!$AD$15:$AF$18,3),VLOOKUP(MAX(D31:G31),'The Costumer''s Details'!$AD$10:$AF$13,3))))</f>
        <v/>
      </c>
      <c r="L31" s="68" t="str">
        <f t="shared" si="3"/>
        <v/>
      </c>
      <c r="M31" s="68" t="str">
        <f t="shared" si="4"/>
        <v/>
      </c>
      <c r="N31" s="68" t="str">
        <f t="shared" si="5"/>
        <v/>
      </c>
      <c r="O31" s="64"/>
      <c r="P31" s="12"/>
      <c r="Q31" s="65"/>
    </row>
    <row r="32" spans="1:17" ht="17.25" customHeight="1" x14ac:dyDescent="0.25">
      <c r="A32" s="63"/>
      <c r="B32" s="104"/>
      <c r="C32" s="1"/>
      <c r="D32" s="5"/>
      <c r="E32" s="5"/>
      <c r="F32" s="5"/>
      <c r="G32" s="5"/>
      <c r="H32" s="1" t="str">
        <f t="shared" si="0"/>
        <v/>
      </c>
      <c r="I32" s="68" t="str">
        <f t="shared" si="1"/>
        <v/>
      </c>
      <c r="J32" s="68" t="str">
        <f t="shared" si="2"/>
        <v/>
      </c>
      <c r="K32" s="83" t="str">
        <f>IF(C32="","",IF($P$7="Steel",2,IF($P$7="Fireprotect",VLOOKUP(MAX(D32:G32),'The Costumer''s Details'!$AD$15:$AF$18,3),VLOOKUP(MAX(D32:G32),'The Costumer''s Details'!$AD$10:$AF$13,3))))</f>
        <v/>
      </c>
      <c r="L32" s="68" t="str">
        <f t="shared" si="3"/>
        <v/>
      </c>
      <c r="M32" s="68" t="str">
        <f t="shared" si="4"/>
        <v/>
      </c>
      <c r="N32" s="68" t="str">
        <f t="shared" si="5"/>
        <v/>
      </c>
      <c r="O32" s="64"/>
      <c r="P32" s="12"/>
      <c r="Q32" s="65"/>
    </row>
    <row r="33" spans="1:17" ht="17.25" customHeight="1" x14ac:dyDescent="0.25">
      <c r="A33" s="63"/>
      <c r="B33" s="104"/>
      <c r="C33" s="1"/>
      <c r="D33" s="5"/>
      <c r="E33" s="5"/>
      <c r="F33" s="5"/>
      <c r="G33" s="5"/>
      <c r="H33" s="1" t="str">
        <f t="shared" si="0"/>
        <v/>
      </c>
      <c r="I33" s="68" t="str">
        <f t="shared" si="1"/>
        <v/>
      </c>
      <c r="J33" s="68" t="str">
        <f t="shared" si="2"/>
        <v/>
      </c>
      <c r="K33" s="83" t="str">
        <f>IF(C33="","",IF($P$7="Steel",2,IF($P$7="Fireprotect",VLOOKUP(MAX(D33:G33),'The Costumer''s Details'!$AD$15:$AF$18,3),VLOOKUP(MAX(D33:G33),'The Costumer''s Details'!$AD$10:$AF$13,3))))</f>
        <v/>
      </c>
      <c r="L33" s="68" t="str">
        <f t="shared" si="3"/>
        <v/>
      </c>
      <c r="M33" s="68" t="str">
        <f t="shared" si="4"/>
        <v/>
      </c>
      <c r="N33" s="68" t="str">
        <f t="shared" si="5"/>
        <v/>
      </c>
      <c r="O33" s="64"/>
      <c r="P33" s="12"/>
      <c r="Q33" s="65"/>
    </row>
    <row r="34" spans="1:17" ht="17.25" customHeight="1" x14ac:dyDescent="0.25">
      <c r="A34" s="63"/>
      <c r="B34" s="104"/>
      <c r="C34" s="1"/>
      <c r="D34" s="5"/>
      <c r="E34" s="5"/>
      <c r="F34" s="5"/>
      <c r="G34" s="5"/>
      <c r="H34" s="1" t="str">
        <f t="shared" si="0"/>
        <v/>
      </c>
      <c r="I34" s="68" t="str">
        <f t="shared" si="1"/>
        <v/>
      </c>
      <c r="J34" s="68" t="str">
        <f t="shared" si="2"/>
        <v/>
      </c>
      <c r="K34" s="83" t="str">
        <f>IF(C34="","",IF($P$7="Steel",2,IF($P$7="Fireprotect",VLOOKUP(MAX(D34:G34),'The Costumer''s Details'!$AD$15:$AF$18,3),VLOOKUP(MAX(D34:G34),'The Costumer''s Details'!$AD$10:$AF$13,3))))</f>
        <v/>
      </c>
      <c r="L34" s="68" t="str">
        <f t="shared" si="3"/>
        <v/>
      </c>
      <c r="M34" s="68" t="str">
        <f t="shared" si="4"/>
        <v/>
      </c>
      <c r="N34" s="68" t="str">
        <f t="shared" si="5"/>
        <v/>
      </c>
      <c r="O34" s="64"/>
      <c r="P34" s="12"/>
      <c r="Q34" s="65"/>
    </row>
    <row r="35" spans="1:17" ht="17.25" customHeight="1" x14ac:dyDescent="0.25">
      <c r="A35" s="63"/>
      <c r="B35" s="104"/>
      <c r="C35" s="1"/>
      <c r="D35" s="5"/>
      <c r="E35" s="5"/>
      <c r="F35" s="5"/>
      <c r="G35" s="5"/>
      <c r="H35" s="1" t="str">
        <f t="shared" si="0"/>
        <v/>
      </c>
      <c r="I35" s="68" t="str">
        <f t="shared" si="1"/>
        <v/>
      </c>
      <c r="J35" s="68" t="str">
        <f t="shared" si="2"/>
        <v/>
      </c>
      <c r="K35" s="83" t="str">
        <f>IF(C35="","",IF($P$7="Steel",2,IF($P$7="Fireprotect",VLOOKUP(MAX(D35:G35),'The Costumer''s Details'!$AD$15:$AF$18,3),VLOOKUP(MAX(D35:G35),'The Costumer''s Details'!$AD$10:$AF$13,3))))</f>
        <v/>
      </c>
      <c r="L35" s="68" t="str">
        <f t="shared" si="3"/>
        <v/>
      </c>
      <c r="M35" s="68" t="str">
        <f t="shared" si="4"/>
        <v/>
      </c>
      <c r="N35" s="68" t="str">
        <f t="shared" si="5"/>
        <v/>
      </c>
      <c r="O35" s="64"/>
      <c r="P35" s="12"/>
      <c r="Q35" s="65"/>
    </row>
    <row r="36" spans="1:17" ht="17.25" customHeight="1" x14ac:dyDescent="0.25">
      <c r="A36" s="63"/>
      <c r="B36" s="104"/>
      <c r="C36" s="1"/>
      <c r="D36" s="5"/>
      <c r="E36" s="5"/>
      <c r="F36" s="5"/>
      <c r="G36" s="5"/>
      <c r="H36" s="1" t="str">
        <f t="shared" si="0"/>
        <v/>
      </c>
      <c r="I36" s="68" t="str">
        <f t="shared" si="1"/>
        <v/>
      </c>
      <c r="J36" s="68" t="str">
        <f t="shared" si="2"/>
        <v/>
      </c>
      <c r="K36" s="83" t="str">
        <f>IF(C36="","",IF($P$7="Steel",2,IF($P$7="Fireprotect",VLOOKUP(MAX(D36:G36),'The Costumer''s Details'!$AD$15:$AF$18,3),VLOOKUP(MAX(D36:G36),'The Costumer''s Details'!$AD$10:$AF$13,3))))</f>
        <v/>
      </c>
      <c r="L36" s="68" t="str">
        <f t="shared" si="3"/>
        <v/>
      </c>
      <c r="M36" s="68" t="str">
        <f t="shared" si="4"/>
        <v/>
      </c>
      <c r="N36" s="68" t="str">
        <f t="shared" si="5"/>
        <v/>
      </c>
      <c r="O36" s="64"/>
      <c r="P36" s="12"/>
      <c r="Q36" s="65"/>
    </row>
    <row r="37" spans="1:17" ht="17.25" customHeight="1" x14ac:dyDescent="0.25">
      <c r="A37" s="63"/>
      <c r="B37" s="104"/>
      <c r="C37" s="1"/>
      <c r="D37" s="5"/>
      <c r="E37" s="5"/>
      <c r="F37" s="5"/>
      <c r="G37" s="5"/>
      <c r="H37" s="1" t="str">
        <f t="shared" si="0"/>
        <v/>
      </c>
      <c r="I37" s="68" t="str">
        <f t="shared" si="1"/>
        <v/>
      </c>
      <c r="J37" s="68" t="str">
        <f t="shared" si="2"/>
        <v/>
      </c>
      <c r="K37" s="83" t="str">
        <f>IF(C37="","",IF($P$7="Steel",2,IF($P$7="Fireprotect",VLOOKUP(MAX(D37:G37),'The Costumer''s Details'!$AD$15:$AF$18,3),VLOOKUP(MAX(D37:G37),'The Costumer''s Details'!$AD$10:$AF$13,3))))</f>
        <v/>
      </c>
      <c r="L37" s="68" t="str">
        <f t="shared" si="3"/>
        <v/>
      </c>
      <c r="M37" s="68" t="str">
        <f t="shared" si="4"/>
        <v/>
      </c>
      <c r="N37" s="68" t="str">
        <f t="shared" si="5"/>
        <v/>
      </c>
      <c r="O37" s="64"/>
      <c r="P37" s="12"/>
      <c r="Q37" s="65"/>
    </row>
    <row r="38" spans="1:17" ht="17.25" customHeight="1" x14ac:dyDescent="0.25">
      <c r="A38" s="63"/>
      <c r="B38" s="104"/>
      <c r="C38" s="1"/>
      <c r="D38" s="5"/>
      <c r="E38" s="5"/>
      <c r="F38" s="5"/>
      <c r="G38" s="5"/>
      <c r="H38" s="1" t="str">
        <f t="shared" si="0"/>
        <v/>
      </c>
      <c r="I38" s="68" t="str">
        <f t="shared" si="1"/>
        <v/>
      </c>
      <c r="J38" s="68" t="str">
        <f t="shared" si="2"/>
        <v/>
      </c>
      <c r="K38" s="83" t="str">
        <f>IF(C38="","",IF($P$7="Steel",2,IF($P$7="Fireprotect",VLOOKUP(MAX(D38:G38),'The Costumer''s Details'!$AD$15:$AF$18,3),VLOOKUP(MAX(D38:G38),'The Costumer''s Details'!$AD$10:$AF$13,3))))</f>
        <v/>
      </c>
      <c r="L38" s="68" t="str">
        <f t="shared" si="3"/>
        <v/>
      </c>
      <c r="M38" s="68" t="str">
        <f t="shared" si="4"/>
        <v/>
      </c>
      <c r="N38" s="68" t="str">
        <f t="shared" si="5"/>
        <v/>
      </c>
      <c r="O38" s="64"/>
      <c r="P38" s="12"/>
      <c r="Q38" s="65"/>
    </row>
    <row r="39" spans="1:17" ht="17.25" customHeight="1" x14ac:dyDescent="0.25">
      <c r="A39" s="63"/>
      <c r="B39" s="104"/>
      <c r="C39" s="1"/>
      <c r="D39" s="5"/>
      <c r="E39" s="5"/>
      <c r="F39" s="5"/>
      <c r="G39" s="5"/>
      <c r="H39" s="1" t="str">
        <f t="shared" si="0"/>
        <v/>
      </c>
      <c r="I39" s="68" t="str">
        <f t="shared" si="1"/>
        <v/>
      </c>
      <c r="J39" s="68" t="str">
        <f t="shared" si="2"/>
        <v/>
      </c>
      <c r="K39" s="83" t="str">
        <f>IF(C39="","",IF($P$7="Steel",2,IF($P$7="Fireprotect",VLOOKUP(MAX(D39:G39),'The Costumer''s Details'!$AD$15:$AF$18,3),VLOOKUP(MAX(D39:G39),'The Costumer''s Details'!$AD$10:$AF$13,3))))</f>
        <v/>
      </c>
      <c r="L39" s="68" t="str">
        <f t="shared" si="3"/>
        <v/>
      </c>
      <c r="M39" s="68" t="str">
        <f t="shared" si="4"/>
        <v/>
      </c>
      <c r="N39" s="68" t="str">
        <f t="shared" si="5"/>
        <v/>
      </c>
      <c r="O39" s="64"/>
      <c r="P39" s="12"/>
      <c r="Q39" s="65"/>
    </row>
    <row r="40" spans="1:17" ht="17.25" customHeight="1" x14ac:dyDescent="0.25">
      <c r="A40" s="63"/>
      <c r="B40" s="104"/>
      <c r="C40" s="1"/>
      <c r="D40" s="5"/>
      <c r="E40" s="5"/>
      <c r="F40" s="5"/>
      <c r="G40" s="5"/>
      <c r="H40" s="1" t="str">
        <f t="shared" si="0"/>
        <v/>
      </c>
      <c r="I40" s="68" t="str">
        <f t="shared" si="1"/>
        <v/>
      </c>
      <c r="J40" s="68" t="str">
        <f t="shared" si="2"/>
        <v/>
      </c>
      <c r="K40" s="83" t="str">
        <f>IF(C40="","",IF($P$7="Steel",2,IF($P$7="Fireprotect",VLOOKUP(MAX(D40:G40),'The Costumer''s Details'!$AD$15:$AF$18,3),VLOOKUP(MAX(D40:G40),'The Costumer''s Details'!$AD$10:$AF$13,3))))</f>
        <v/>
      </c>
      <c r="L40" s="68" t="str">
        <f t="shared" si="3"/>
        <v/>
      </c>
      <c r="M40" s="68" t="str">
        <f t="shared" si="4"/>
        <v/>
      </c>
      <c r="N40" s="68" t="str">
        <f t="shared" si="5"/>
        <v/>
      </c>
      <c r="O40" s="64"/>
      <c r="P40" s="12"/>
      <c r="Q40" s="65"/>
    </row>
    <row r="41" spans="1:17" ht="17.25" customHeight="1" x14ac:dyDescent="0.25">
      <c r="A41" s="63"/>
      <c r="B41" s="104"/>
      <c r="C41" s="1"/>
      <c r="D41" s="5"/>
      <c r="E41" s="5"/>
      <c r="F41" s="5"/>
      <c r="G41" s="5"/>
      <c r="H41" s="1" t="str">
        <f t="shared" si="0"/>
        <v/>
      </c>
      <c r="I41" s="68" t="str">
        <f t="shared" si="1"/>
        <v/>
      </c>
      <c r="J41" s="68" t="str">
        <f t="shared" si="2"/>
        <v/>
      </c>
      <c r="K41" s="83" t="str">
        <f>IF(C41="","",IF($P$7="Steel",2,IF($P$7="Fireprotect",VLOOKUP(MAX(D41:G41),'The Costumer''s Details'!$AD$15:$AF$18,3),VLOOKUP(MAX(D41:G41),'The Costumer''s Details'!$AD$10:$AF$13,3))))</f>
        <v/>
      </c>
      <c r="L41" s="68" t="str">
        <f t="shared" si="3"/>
        <v/>
      </c>
      <c r="M41" s="68" t="str">
        <f t="shared" si="4"/>
        <v/>
      </c>
      <c r="N41" s="68" t="str">
        <f t="shared" si="5"/>
        <v/>
      </c>
      <c r="O41" s="64"/>
      <c r="P41" s="12"/>
      <c r="Q41" s="65"/>
    </row>
    <row r="42" spans="1:17" ht="17.25" customHeight="1" x14ac:dyDescent="0.25">
      <c r="A42" s="63"/>
      <c r="B42" s="104"/>
      <c r="C42" s="1"/>
      <c r="D42" s="5"/>
      <c r="E42" s="5"/>
      <c r="F42" s="5"/>
      <c r="G42" s="5"/>
      <c r="H42" s="1" t="str">
        <f t="shared" si="0"/>
        <v/>
      </c>
      <c r="I42" s="68" t="str">
        <f t="shared" si="1"/>
        <v/>
      </c>
      <c r="J42" s="68" t="str">
        <f t="shared" si="2"/>
        <v/>
      </c>
      <c r="K42" s="83" t="str">
        <f>IF(C42="","",IF($P$7="Steel",2,IF($P$7="Fireprotect",VLOOKUP(MAX(D42:G42),'The Costumer''s Details'!$AD$15:$AF$18,3),VLOOKUP(MAX(D42:G42),'The Costumer''s Details'!$AD$10:$AF$13,3))))</f>
        <v/>
      </c>
      <c r="L42" s="68" t="str">
        <f t="shared" si="3"/>
        <v/>
      </c>
      <c r="M42" s="68" t="str">
        <f t="shared" si="4"/>
        <v/>
      </c>
      <c r="N42" s="68" t="str">
        <f t="shared" si="5"/>
        <v/>
      </c>
      <c r="O42" s="64"/>
      <c r="P42" s="12"/>
      <c r="Q42" s="65"/>
    </row>
    <row r="43" spans="1:17" ht="17.25" customHeight="1" x14ac:dyDescent="0.25">
      <c r="A43" s="63"/>
      <c r="B43" s="104"/>
      <c r="C43" s="1"/>
      <c r="D43" s="5"/>
      <c r="E43" s="5"/>
      <c r="F43" s="5"/>
      <c r="G43" s="5"/>
      <c r="H43" s="1" t="str">
        <f t="shared" si="0"/>
        <v/>
      </c>
      <c r="I43" s="68" t="str">
        <f t="shared" si="1"/>
        <v/>
      </c>
      <c r="J43" s="68" t="str">
        <f t="shared" si="2"/>
        <v/>
      </c>
      <c r="K43" s="83" t="str">
        <f>IF(C43="","",IF($P$7="Steel",2,IF($P$7="Fireprotect",VLOOKUP(MAX(D43:G43),'The Costumer''s Details'!$AD$15:$AF$18,3),VLOOKUP(MAX(D43:G43),'The Costumer''s Details'!$AD$10:$AF$13,3))))</f>
        <v/>
      </c>
      <c r="L43" s="68" t="str">
        <f t="shared" si="3"/>
        <v/>
      </c>
      <c r="M43" s="68" t="str">
        <f t="shared" si="4"/>
        <v/>
      </c>
      <c r="N43" s="68" t="str">
        <f t="shared" si="5"/>
        <v/>
      </c>
      <c r="O43" s="64"/>
      <c r="P43" s="12"/>
      <c r="Q43" s="65"/>
    </row>
    <row r="44" spans="1:17" ht="17.25" customHeight="1" x14ac:dyDescent="0.25">
      <c r="A44" s="63"/>
      <c r="B44" s="104"/>
      <c r="C44" s="1"/>
      <c r="D44" s="5"/>
      <c r="E44" s="5"/>
      <c r="F44" s="5"/>
      <c r="G44" s="5"/>
      <c r="H44" s="1" t="str">
        <f t="shared" ref="H44:H75" si="6">IF(C44="","",100)</f>
        <v/>
      </c>
      <c r="I44" s="68" t="str">
        <f t="shared" ref="I44:I75" si="7">IF(C44="","",IF(H44=100,50,100))</f>
        <v/>
      </c>
      <c r="J44" s="68" t="str">
        <f t="shared" ref="J44:J75" si="8">IF(C44="","",IF(H44=100,50,100))</f>
        <v/>
      </c>
      <c r="K44" s="83" t="str">
        <f>IF(C44="","",IF($P$7="Steel",2,IF($P$7="Fireprotect",VLOOKUP(MAX(D44:G44),'The Costumer''s Details'!$AD$15:$AF$18,3),VLOOKUP(MAX(D44:G44),'The Costumer''s Details'!$AD$10:$AF$13,3))))</f>
        <v/>
      </c>
      <c r="L44" s="68" t="str">
        <f t="shared" ref="L44:L75" si="9">IF(C44="","",IF(OR($P$7="Fireprotect",$P$7="Steel"),30,IF(MAX(D44:E44)&lt;=750,20,IF(MAX(D44:E44)&lt;=2000,30,40))))</f>
        <v/>
      </c>
      <c r="M44" s="68" t="str">
        <f t="shared" ref="M44:M75" si="10">IF(C44="","",IF(OR($P$7="Fireprotect",$P$7="Steel"),30,IF(MAX(E44:F44)&lt;=750,20,IF(MAX(E44:F44)&lt;=2000,30,40))))</f>
        <v/>
      </c>
      <c r="N44" s="68" t="str">
        <f t="shared" ref="N44:N75" si="11">IF(C44="","",IF(OR($P$7="Fireprotect",$P$7="Steel"),30,IF(MAX(E44,G44)&lt;=750,20,IF(MAX(E44,G44)&lt;=2000,30,40))))</f>
        <v/>
      </c>
      <c r="O44" s="64"/>
      <c r="P44" s="12"/>
      <c r="Q44" s="65"/>
    </row>
    <row r="45" spans="1:17" ht="17.25" customHeight="1" x14ac:dyDescent="0.25">
      <c r="A45" s="63"/>
      <c r="B45" s="104"/>
      <c r="C45" s="1"/>
      <c r="D45" s="5"/>
      <c r="E45" s="5"/>
      <c r="F45" s="5"/>
      <c r="G45" s="5"/>
      <c r="H45" s="1" t="str">
        <f t="shared" si="6"/>
        <v/>
      </c>
      <c r="I45" s="68" t="str">
        <f t="shared" si="7"/>
        <v/>
      </c>
      <c r="J45" s="68" t="str">
        <f t="shared" si="8"/>
        <v/>
      </c>
      <c r="K45" s="83" t="str">
        <f>IF(C45="","",IF($P$7="Steel",2,IF($P$7="Fireprotect",VLOOKUP(MAX(D45:G45),'The Costumer''s Details'!$AD$15:$AF$18,3),VLOOKUP(MAX(D45:G45),'The Costumer''s Details'!$AD$10:$AF$13,3))))</f>
        <v/>
      </c>
      <c r="L45" s="68" t="str">
        <f t="shared" si="9"/>
        <v/>
      </c>
      <c r="M45" s="68" t="str">
        <f t="shared" si="10"/>
        <v/>
      </c>
      <c r="N45" s="68" t="str">
        <f t="shared" si="11"/>
        <v/>
      </c>
      <c r="O45" s="64"/>
      <c r="P45" s="12"/>
      <c r="Q45" s="65"/>
    </row>
    <row r="46" spans="1:17" ht="17.25" customHeight="1" x14ac:dyDescent="0.25">
      <c r="A46" s="63"/>
      <c r="B46" s="104"/>
      <c r="C46" s="1"/>
      <c r="D46" s="5"/>
      <c r="E46" s="5"/>
      <c r="F46" s="5"/>
      <c r="G46" s="5"/>
      <c r="H46" s="1" t="str">
        <f t="shared" si="6"/>
        <v/>
      </c>
      <c r="I46" s="68" t="str">
        <f t="shared" si="7"/>
        <v/>
      </c>
      <c r="J46" s="68" t="str">
        <f t="shared" si="8"/>
        <v/>
      </c>
      <c r="K46" s="83" t="str">
        <f>IF(C46="","",IF($P$7="Steel",2,IF($P$7="Fireprotect",VLOOKUP(MAX(D46:G46),'The Costumer''s Details'!$AD$15:$AF$18,3),VLOOKUP(MAX(D46:G46),'The Costumer''s Details'!$AD$10:$AF$13,3))))</f>
        <v/>
      </c>
      <c r="L46" s="68" t="str">
        <f t="shared" si="9"/>
        <v/>
      </c>
      <c r="M46" s="68" t="str">
        <f t="shared" si="10"/>
        <v/>
      </c>
      <c r="N46" s="68" t="str">
        <f t="shared" si="11"/>
        <v/>
      </c>
      <c r="O46" s="64"/>
      <c r="P46" s="12"/>
      <c r="Q46" s="65"/>
    </row>
    <row r="47" spans="1:17" ht="17.25" customHeight="1" x14ac:dyDescent="0.25">
      <c r="A47" s="63"/>
      <c r="B47" s="104"/>
      <c r="C47" s="1"/>
      <c r="D47" s="5"/>
      <c r="E47" s="5"/>
      <c r="F47" s="5"/>
      <c r="G47" s="5"/>
      <c r="H47" s="1" t="str">
        <f t="shared" si="6"/>
        <v/>
      </c>
      <c r="I47" s="68" t="str">
        <f t="shared" si="7"/>
        <v/>
      </c>
      <c r="J47" s="68" t="str">
        <f t="shared" si="8"/>
        <v/>
      </c>
      <c r="K47" s="83" t="str">
        <f>IF(C47="","",IF($P$7="Steel",2,IF($P$7="Fireprotect",VLOOKUP(MAX(D47:G47),'The Costumer''s Details'!$AD$15:$AF$18,3),VLOOKUP(MAX(D47:G47),'The Costumer''s Details'!$AD$10:$AF$13,3))))</f>
        <v/>
      </c>
      <c r="L47" s="68" t="str">
        <f t="shared" si="9"/>
        <v/>
      </c>
      <c r="M47" s="68" t="str">
        <f t="shared" si="10"/>
        <v/>
      </c>
      <c r="N47" s="68" t="str">
        <f t="shared" si="11"/>
        <v/>
      </c>
      <c r="O47" s="64"/>
      <c r="P47" s="12"/>
      <c r="Q47" s="65"/>
    </row>
    <row r="48" spans="1:17" ht="17.25" customHeight="1" x14ac:dyDescent="0.25">
      <c r="A48" s="63"/>
      <c r="B48" s="104"/>
      <c r="C48" s="1"/>
      <c r="D48" s="5"/>
      <c r="E48" s="5"/>
      <c r="F48" s="5"/>
      <c r="G48" s="5"/>
      <c r="H48" s="1" t="str">
        <f t="shared" si="6"/>
        <v/>
      </c>
      <c r="I48" s="68" t="str">
        <f t="shared" si="7"/>
        <v/>
      </c>
      <c r="J48" s="68" t="str">
        <f t="shared" si="8"/>
        <v/>
      </c>
      <c r="K48" s="83" t="str">
        <f>IF(C48="","",IF($P$7="Steel",2,IF($P$7="Fireprotect",VLOOKUP(MAX(D48:G48),'The Costumer''s Details'!$AD$15:$AF$18,3),VLOOKUP(MAX(D48:G48),'The Costumer''s Details'!$AD$10:$AF$13,3))))</f>
        <v/>
      </c>
      <c r="L48" s="68" t="str">
        <f t="shared" si="9"/>
        <v/>
      </c>
      <c r="M48" s="68" t="str">
        <f t="shared" si="10"/>
        <v/>
      </c>
      <c r="N48" s="68" t="str">
        <f t="shared" si="11"/>
        <v/>
      </c>
      <c r="O48" s="64"/>
      <c r="P48" s="12"/>
      <c r="Q48" s="65"/>
    </row>
    <row r="49" spans="1:17" ht="17.25" customHeight="1" x14ac:dyDescent="0.25">
      <c r="A49" s="63"/>
      <c r="B49" s="104"/>
      <c r="C49" s="1"/>
      <c r="D49" s="5"/>
      <c r="E49" s="5"/>
      <c r="F49" s="5"/>
      <c r="G49" s="5"/>
      <c r="H49" s="1" t="str">
        <f t="shared" si="6"/>
        <v/>
      </c>
      <c r="I49" s="68" t="str">
        <f t="shared" si="7"/>
        <v/>
      </c>
      <c r="J49" s="68" t="str">
        <f t="shared" si="8"/>
        <v/>
      </c>
      <c r="K49" s="83" t="str">
        <f>IF(C49="","",IF($P$7="Steel",2,IF($P$7="Fireprotect",VLOOKUP(MAX(D49:G49),'The Costumer''s Details'!$AD$15:$AF$18,3),VLOOKUP(MAX(D49:G49),'The Costumer''s Details'!$AD$10:$AF$13,3))))</f>
        <v/>
      </c>
      <c r="L49" s="68" t="str">
        <f t="shared" si="9"/>
        <v/>
      </c>
      <c r="M49" s="68" t="str">
        <f t="shared" si="10"/>
        <v/>
      </c>
      <c r="N49" s="68" t="str">
        <f t="shared" si="11"/>
        <v/>
      </c>
      <c r="O49" s="64"/>
      <c r="P49" s="12"/>
      <c r="Q49" s="65"/>
    </row>
    <row r="50" spans="1:17" ht="17.25" customHeight="1" x14ac:dyDescent="0.25">
      <c r="A50" s="63"/>
      <c r="B50" s="104"/>
      <c r="C50" s="1"/>
      <c r="D50" s="5"/>
      <c r="E50" s="5"/>
      <c r="F50" s="5"/>
      <c r="G50" s="5"/>
      <c r="H50" s="1" t="str">
        <f t="shared" si="6"/>
        <v/>
      </c>
      <c r="I50" s="68" t="str">
        <f t="shared" si="7"/>
        <v/>
      </c>
      <c r="J50" s="68" t="str">
        <f t="shared" si="8"/>
        <v/>
      </c>
      <c r="K50" s="83" t="str">
        <f>IF(C50="","",IF($P$7="Steel",2,IF($P$7="Fireprotect",VLOOKUP(MAX(D50:G50),'The Costumer''s Details'!$AD$15:$AF$18,3),VLOOKUP(MAX(D50:G50),'The Costumer''s Details'!$AD$10:$AF$13,3))))</f>
        <v/>
      </c>
      <c r="L50" s="68" t="str">
        <f t="shared" si="9"/>
        <v/>
      </c>
      <c r="M50" s="68" t="str">
        <f t="shared" si="10"/>
        <v/>
      </c>
      <c r="N50" s="68" t="str">
        <f t="shared" si="11"/>
        <v/>
      </c>
      <c r="O50" s="64"/>
      <c r="P50" s="12"/>
      <c r="Q50" s="65"/>
    </row>
    <row r="51" spans="1:17" ht="17.25" customHeight="1" x14ac:dyDescent="0.25">
      <c r="A51" s="63"/>
      <c r="B51" s="104"/>
      <c r="C51" s="1"/>
      <c r="D51" s="5"/>
      <c r="E51" s="5"/>
      <c r="F51" s="5"/>
      <c r="G51" s="5"/>
      <c r="H51" s="1" t="str">
        <f t="shared" si="6"/>
        <v/>
      </c>
      <c r="I51" s="68" t="str">
        <f t="shared" si="7"/>
        <v/>
      </c>
      <c r="J51" s="68" t="str">
        <f t="shared" si="8"/>
        <v/>
      </c>
      <c r="K51" s="83" t="str">
        <f>IF(C51="","",IF($P$7="Steel",2,IF($P$7="Fireprotect",VLOOKUP(MAX(D51:G51),'The Costumer''s Details'!$AD$15:$AF$18,3),VLOOKUP(MAX(D51:G51),'The Costumer''s Details'!$AD$10:$AF$13,3))))</f>
        <v/>
      </c>
      <c r="L51" s="68" t="str">
        <f t="shared" si="9"/>
        <v/>
      </c>
      <c r="M51" s="68" t="str">
        <f t="shared" si="10"/>
        <v/>
      </c>
      <c r="N51" s="68" t="str">
        <f t="shared" si="11"/>
        <v/>
      </c>
      <c r="O51" s="64"/>
      <c r="P51" s="12"/>
      <c r="Q51" s="65"/>
    </row>
    <row r="52" spans="1:17" ht="17.25" customHeight="1" x14ac:dyDescent="0.25">
      <c r="A52" s="63"/>
      <c r="B52" s="104"/>
      <c r="C52" s="1"/>
      <c r="D52" s="5"/>
      <c r="E52" s="5"/>
      <c r="F52" s="5"/>
      <c r="G52" s="5"/>
      <c r="H52" s="1" t="str">
        <f t="shared" si="6"/>
        <v/>
      </c>
      <c r="I52" s="68" t="str">
        <f t="shared" si="7"/>
        <v/>
      </c>
      <c r="J52" s="68" t="str">
        <f t="shared" si="8"/>
        <v/>
      </c>
      <c r="K52" s="83" t="str">
        <f>IF(C52="","",IF($P$7="Steel",2,IF($P$7="Fireprotect",VLOOKUP(MAX(D52:G52),'The Costumer''s Details'!$AD$15:$AF$18,3),VLOOKUP(MAX(D52:G52),'The Costumer''s Details'!$AD$10:$AF$13,3))))</f>
        <v/>
      </c>
      <c r="L52" s="68" t="str">
        <f t="shared" si="9"/>
        <v/>
      </c>
      <c r="M52" s="68" t="str">
        <f t="shared" si="10"/>
        <v/>
      </c>
      <c r="N52" s="68" t="str">
        <f t="shared" si="11"/>
        <v/>
      </c>
      <c r="O52" s="64"/>
      <c r="P52" s="12"/>
      <c r="Q52" s="65"/>
    </row>
    <row r="53" spans="1:17" ht="17.25" customHeight="1" x14ac:dyDescent="0.25">
      <c r="A53" s="63"/>
      <c r="B53" s="104"/>
      <c r="C53" s="1"/>
      <c r="D53" s="5"/>
      <c r="E53" s="5"/>
      <c r="F53" s="5"/>
      <c r="G53" s="5"/>
      <c r="H53" s="1" t="str">
        <f t="shared" si="6"/>
        <v/>
      </c>
      <c r="I53" s="68" t="str">
        <f t="shared" si="7"/>
        <v/>
      </c>
      <c r="J53" s="68" t="str">
        <f t="shared" si="8"/>
        <v/>
      </c>
      <c r="K53" s="83" t="str">
        <f>IF(C53="","",IF($P$7="Steel",2,IF($P$7="Fireprotect",VLOOKUP(MAX(D53:G53),'The Costumer''s Details'!$AD$15:$AF$18,3),VLOOKUP(MAX(D53:G53),'The Costumer''s Details'!$AD$10:$AF$13,3))))</f>
        <v/>
      </c>
      <c r="L53" s="68" t="str">
        <f t="shared" si="9"/>
        <v/>
      </c>
      <c r="M53" s="68" t="str">
        <f t="shared" si="10"/>
        <v/>
      </c>
      <c r="N53" s="68" t="str">
        <f t="shared" si="11"/>
        <v/>
      </c>
      <c r="O53" s="64"/>
      <c r="P53" s="12"/>
      <c r="Q53" s="65"/>
    </row>
    <row r="54" spans="1:17" ht="17.25" customHeight="1" x14ac:dyDescent="0.25">
      <c r="A54" s="63"/>
      <c r="B54" s="104"/>
      <c r="C54" s="1"/>
      <c r="D54" s="5"/>
      <c r="E54" s="5"/>
      <c r="F54" s="5"/>
      <c r="G54" s="5"/>
      <c r="H54" s="1" t="str">
        <f t="shared" si="6"/>
        <v/>
      </c>
      <c r="I54" s="68" t="str">
        <f t="shared" si="7"/>
        <v/>
      </c>
      <c r="J54" s="68" t="str">
        <f t="shared" si="8"/>
        <v/>
      </c>
      <c r="K54" s="83" t="str">
        <f>IF(C54="","",IF($P$7="Steel",2,IF($P$7="Fireprotect",VLOOKUP(MAX(D54:G54),'The Costumer''s Details'!$AD$15:$AF$18,3),VLOOKUP(MAX(D54:G54),'The Costumer''s Details'!$AD$10:$AF$13,3))))</f>
        <v/>
      </c>
      <c r="L54" s="68" t="str">
        <f t="shared" si="9"/>
        <v/>
      </c>
      <c r="M54" s="68" t="str">
        <f t="shared" si="10"/>
        <v/>
      </c>
      <c r="N54" s="68" t="str">
        <f t="shared" si="11"/>
        <v/>
      </c>
      <c r="O54" s="64"/>
      <c r="P54" s="12"/>
      <c r="Q54" s="65"/>
    </row>
    <row r="55" spans="1:17" ht="17.25" customHeight="1" x14ac:dyDescent="0.25">
      <c r="A55" s="63"/>
      <c r="B55" s="104"/>
      <c r="C55" s="1"/>
      <c r="D55" s="5"/>
      <c r="E55" s="5"/>
      <c r="F55" s="5"/>
      <c r="G55" s="5"/>
      <c r="H55" s="1" t="str">
        <f t="shared" si="6"/>
        <v/>
      </c>
      <c r="I55" s="68" t="str">
        <f t="shared" si="7"/>
        <v/>
      </c>
      <c r="J55" s="68" t="str">
        <f t="shared" si="8"/>
        <v/>
      </c>
      <c r="K55" s="83" t="str">
        <f>IF(C55="","",IF($P$7="Steel",2,IF($P$7="Fireprotect",VLOOKUP(MAX(D55:G55),'The Costumer''s Details'!$AD$15:$AF$18,3),VLOOKUP(MAX(D55:G55),'The Costumer''s Details'!$AD$10:$AF$13,3))))</f>
        <v/>
      </c>
      <c r="L55" s="68" t="str">
        <f t="shared" si="9"/>
        <v/>
      </c>
      <c r="M55" s="68" t="str">
        <f t="shared" si="10"/>
        <v/>
      </c>
      <c r="N55" s="68" t="str">
        <f t="shared" si="11"/>
        <v/>
      </c>
      <c r="O55" s="64"/>
      <c r="P55" s="12"/>
      <c r="Q55" s="65"/>
    </row>
    <row r="56" spans="1:17" ht="17.25" customHeight="1" x14ac:dyDescent="0.25">
      <c r="A56" s="63"/>
      <c r="B56" s="104"/>
      <c r="C56" s="1"/>
      <c r="D56" s="5"/>
      <c r="E56" s="5"/>
      <c r="F56" s="5"/>
      <c r="G56" s="5"/>
      <c r="H56" s="1" t="str">
        <f t="shared" si="6"/>
        <v/>
      </c>
      <c r="I56" s="68" t="str">
        <f t="shared" si="7"/>
        <v/>
      </c>
      <c r="J56" s="68" t="str">
        <f t="shared" si="8"/>
        <v/>
      </c>
      <c r="K56" s="83" t="str">
        <f>IF(C56="","",IF($P$7="Steel",2,IF($P$7="Fireprotect",VLOOKUP(MAX(D56:G56),'The Costumer''s Details'!$AD$15:$AF$18,3),VLOOKUP(MAX(D56:G56),'The Costumer''s Details'!$AD$10:$AF$13,3))))</f>
        <v/>
      </c>
      <c r="L56" s="68" t="str">
        <f t="shared" si="9"/>
        <v/>
      </c>
      <c r="M56" s="68" t="str">
        <f t="shared" si="10"/>
        <v/>
      </c>
      <c r="N56" s="68" t="str">
        <f t="shared" si="11"/>
        <v/>
      </c>
      <c r="O56" s="64"/>
      <c r="P56" s="12"/>
      <c r="Q56" s="65"/>
    </row>
    <row r="57" spans="1:17" ht="17.25" customHeight="1" x14ac:dyDescent="0.25">
      <c r="A57" s="63"/>
      <c r="B57" s="104"/>
      <c r="C57" s="1"/>
      <c r="D57" s="5"/>
      <c r="E57" s="5"/>
      <c r="F57" s="5"/>
      <c r="G57" s="5"/>
      <c r="H57" s="1" t="str">
        <f t="shared" si="6"/>
        <v/>
      </c>
      <c r="I57" s="68" t="str">
        <f t="shared" si="7"/>
        <v/>
      </c>
      <c r="J57" s="68" t="str">
        <f t="shared" si="8"/>
        <v/>
      </c>
      <c r="K57" s="83" t="str">
        <f>IF(C57="","",IF($P$7="Steel",2,IF($P$7="Fireprotect",VLOOKUP(MAX(D57:G57),'The Costumer''s Details'!$AD$15:$AF$18,3),VLOOKUP(MAX(D57:G57),'The Costumer''s Details'!$AD$10:$AF$13,3))))</f>
        <v/>
      </c>
      <c r="L57" s="68" t="str">
        <f t="shared" si="9"/>
        <v/>
      </c>
      <c r="M57" s="68" t="str">
        <f t="shared" si="10"/>
        <v/>
      </c>
      <c r="N57" s="68" t="str">
        <f t="shared" si="11"/>
        <v/>
      </c>
      <c r="O57" s="64"/>
      <c r="P57" s="12"/>
      <c r="Q57" s="65"/>
    </row>
    <row r="58" spans="1:17" ht="17.25" customHeight="1" x14ac:dyDescent="0.25">
      <c r="A58" s="63"/>
      <c r="B58" s="104"/>
      <c r="C58" s="1"/>
      <c r="D58" s="5"/>
      <c r="E58" s="5"/>
      <c r="F58" s="5"/>
      <c r="G58" s="5"/>
      <c r="H58" s="1" t="str">
        <f t="shared" si="6"/>
        <v/>
      </c>
      <c r="I58" s="68" t="str">
        <f t="shared" si="7"/>
        <v/>
      </c>
      <c r="J58" s="68" t="str">
        <f t="shared" si="8"/>
        <v/>
      </c>
      <c r="K58" s="83" t="str">
        <f>IF(C58="","",IF($P$7="Steel",2,IF($P$7="Fireprotect",VLOOKUP(MAX(D58:G58),'The Costumer''s Details'!$AD$15:$AF$18,3),VLOOKUP(MAX(D58:G58),'The Costumer''s Details'!$AD$10:$AF$13,3))))</f>
        <v/>
      </c>
      <c r="L58" s="68" t="str">
        <f t="shared" si="9"/>
        <v/>
      </c>
      <c r="M58" s="68" t="str">
        <f t="shared" si="10"/>
        <v/>
      </c>
      <c r="N58" s="68" t="str">
        <f t="shared" si="11"/>
        <v/>
      </c>
      <c r="O58" s="64"/>
      <c r="P58" s="12"/>
      <c r="Q58" s="65"/>
    </row>
    <row r="59" spans="1:17" ht="17.25" customHeight="1" x14ac:dyDescent="0.25">
      <c r="A59" s="63"/>
      <c r="B59" s="104"/>
      <c r="C59" s="1"/>
      <c r="D59" s="5"/>
      <c r="E59" s="5"/>
      <c r="F59" s="5"/>
      <c r="G59" s="5"/>
      <c r="H59" s="1" t="str">
        <f t="shared" si="6"/>
        <v/>
      </c>
      <c r="I59" s="68" t="str">
        <f t="shared" si="7"/>
        <v/>
      </c>
      <c r="J59" s="68" t="str">
        <f t="shared" si="8"/>
        <v/>
      </c>
      <c r="K59" s="83" t="str">
        <f>IF(C59="","",IF($P$7="Steel",2,IF($P$7="Fireprotect",VLOOKUP(MAX(D59:G59),'The Costumer''s Details'!$AD$15:$AF$18,3),VLOOKUP(MAX(D59:G59),'The Costumer''s Details'!$AD$10:$AF$13,3))))</f>
        <v/>
      </c>
      <c r="L59" s="68" t="str">
        <f t="shared" si="9"/>
        <v/>
      </c>
      <c r="M59" s="68" t="str">
        <f t="shared" si="10"/>
        <v/>
      </c>
      <c r="N59" s="68" t="str">
        <f t="shared" si="11"/>
        <v/>
      </c>
      <c r="O59" s="64"/>
      <c r="P59" s="12"/>
      <c r="Q59" s="65"/>
    </row>
    <row r="60" spans="1:17" ht="17.25" customHeight="1" x14ac:dyDescent="0.25">
      <c r="A60" s="63"/>
      <c r="B60" s="104"/>
      <c r="C60" s="1"/>
      <c r="D60" s="5"/>
      <c r="E60" s="5"/>
      <c r="F60" s="5"/>
      <c r="G60" s="5"/>
      <c r="H60" s="1" t="str">
        <f t="shared" si="6"/>
        <v/>
      </c>
      <c r="I60" s="68" t="str">
        <f t="shared" si="7"/>
        <v/>
      </c>
      <c r="J60" s="68" t="str">
        <f t="shared" si="8"/>
        <v/>
      </c>
      <c r="K60" s="83" t="str">
        <f>IF(C60="","",IF($P$7="Steel",2,IF($P$7="Fireprotect",VLOOKUP(MAX(D60:G60),'The Costumer''s Details'!$AD$15:$AF$18,3),VLOOKUP(MAX(D60:G60),'The Costumer''s Details'!$AD$10:$AF$13,3))))</f>
        <v/>
      </c>
      <c r="L60" s="68" t="str">
        <f t="shared" si="9"/>
        <v/>
      </c>
      <c r="M60" s="68" t="str">
        <f t="shared" si="10"/>
        <v/>
      </c>
      <c r="N60" s="68" t="str">
        <f t="shared" si="11"/>
        <v/>
      </c>
      <c r="O60" s="64"/>
      <c r="P60" s="12"/>
      <c r="Q60" s="65"/>
    </row>
    <row r="61" spans="1:17" ht="17.25" customHeight="1" x14ac:dyDescent="0.25">
      <c r="A61" s="63"/>
      <c r="B61" s="104"/>
      <c r="C61" s="1"/>
      <c r="D61" s="5"/>
      <c r="E61" s="5"/>
      <c r="F61" s="5"/>
      <c r="G61" s="5"/>
      <c r="H61" s="1" t="str">
        <f t="shared" si="6"/>
        <v/>
      </c>
      <c r="I61" s="68" t="str">
        <f t="shared" si="7"/>
        <v/>
      </c>
      <c r="J61" s="68" t="str">
        <f t="shared" si="8"/>
        <v/>
      </c>
      <c r="K61" s="83" t="str">
        <f>IF(C61="","",IF($P$7="Steel",2,IF($P$7="Fireprotect",VLOOKUP(MAX(D61:G61),'The Costumer''s Details'!$AD$15:$AF$18,3),VLOOKUP(MAX(D61:G61),'The Costumer''s Details'!$AD$10:$AF$13,3))))</f>
        <v/>
      </c>
      <c r="L61" s="68" t="str">
        <f t="shared" si="9"/>
        <v/>
      </c>
      <c r="M61" s="68" t="str">
        <f t="shared" si="10"/>
        <v/>
      </c>
      <c r="N61" s="68" t="str">
        <f t="shared" si="11"/>
        <v/>
      </c>
      <c r="O61" s="64"/>
      <c r="P61" s="12"/>
      <c r="Q61" s="65"/>
    </row>
    <row r="62" spans="1:17" ht="17.25" customHeight="1" x14ac:dyDescent="0.25">
      <c r="A62" s="63"/>
      <c r="B62" s="104"/>
      <c r="C62" s="1"/>
      <c r="D62" s="5"/>
      <c r="E62" s="5"/>
      <c r="F62" s="5"/>
      <c r="G62" s="5"/>
      <c r="H62" s="1" t="str">
        <f t="shared" si="6"/>
        <v/>
      </c>
      <c r="I62" s="68" t="str">
        <f t="shared" si="7"/>
        <v/>
      </c>
      <c r="J62" s="68" t="str">
        <f t="shared" si="8"/>
        <v/>
      </c>
      <c r="K62" s="83" t="str">
        <f>IF(C62="","",IF($P$7="Steel",2,IF($P$7="Fireprotect",VLOOKUP(MAX(D62:G62),'The Costumer''s Details'!$AD$15:$AF$18,3),VLOOKUP(MAX(D62:G62),'The Costumer''s Details'!$AD$10:$AF$13,3))))</f>
        <v/>
      </c>
      <c r="L62" s="68" t="str">
        <f t="shared" si="9"/>
        <v/>
      </c>
      <c r="M62" s="68" t="str">
        <f t="shared" si="10"/>
        <v/>
      </c>
      <c r="N62" s="68" t="str">
        <f t="shared" si="11"/>
        <v/>
      </c>
      <c r="O62" s="64"/>
      <c r="P62" s="12"/>
      <c r="Q62" s="65"/>
    </row>
    <row r="63" spans="1:17" ht="17.25" customHeight="1" x14ac:dyDescent="0.25">
      <c r="A63" s="63"/>
      <c r="B63" s="104"/>
      <c r="C63" s="1"/>
      <c r="D63" s="5"/>
      <c r="E63" s="5"/>
      <c r="F63" s="5"/>
      <c r="G63" s="5"/>
      <c r="H63" s="1" t="str">
        <f t="shared" si="6"/>
        <v/>
      </c>
      <c r="I63" s="68" t="str">
        <f t="shared" si="7"/>
        <v/>
      </c>
      <c r="J63" s="68" t="str">
        <f t="shared" si="8"/>
        <v/>
      </c>
      <c r="K63" s="83" t="str">
        <f>IF(C63="","",IF($P$7="Steel",2,IF($P$7="Fireprotect",VLOOKUP(MAX(D63:G63),'The Costumer''s Details'!$AD$15:$AF$18,3),VLOOKUP(MAX(D63:G63),'The Costumer''s Details'!$AD$10:$AF$13,3))))</f>
        <v/>
      </c>
      <c r="L63" s="68" t="str">
        <f t="shared" si="9"/>
        <v/>
      </c>
      <c r="M63" s="68" t="str">
        <f t="shared" si="10"/>
        <v/>
      </c>
      <c r="N63" s="68" t="str">
        <f t="shared" si="11"/>
        <v/>
      </c>
      <c r="O63" s="64"/>
      <c r="P63" s="12"/>
      <c r="Q63" s="65"/>
    </row>
    <row r="64" spans="1:17" ht="17.25" customHeight="1" x14ac:dyDescent="0.25">
      <c r="A64" s="63"/>
      <c r="B64" s="104"/>
      <c r="C64" s="1"/>
      <c r="D64" s="5"/>
      <c r="E64" s="5"/>
      <c r="F64" s="5"/>
      <c r="G64" s="5"/>
      <c r="H64" s="1" t="str">
        <f t="shared" si="6"/>
        <v/>
      </c>
      <c r="I64" s="68" t="str">
        <f t="shared" si="7"/>
        <v/>
      </c>
      <c r="J64" s="68" t="str">
        <f t="shared" si="8"/>
        <v/>
      </c>
      <c r="K64" s="83" t="str">
        <f>IF(C64="","",IF($P$7="Steel",2,IF($P$7="Fireprotect",VLOOKUP(MAX(D64:G64),'The Costumer''s Details'!$AD$15:$AF$18,3),VLOOKUP(MAX(D64:G64),'The Costumer''s Details'!$AD$10:$AF$13,3))))</f>
        <v/>
      </c>
      <c r="L64" s="68" t="str">
        <f t="shared" si="9"/>
        <v/>
      </c>
      <c r="M64" s="68" t="str">
        <f t="shared" si="10"/>
        <v/>
      </c>
      <c r="N64" s="68" t="str">
        <f t="shared" si="11"/>
        <v/>
      </c>
      <c r="O64" s="64"/>
      <c r="P64" s="12"/>
      <c r="Q64" s="65"/>
    </row>
    <row r="65" spans="1:17" ht="17.25" customHeight="1" x14ac:dyDescent="0.25">
      <c r="A65" s="63"/>
      <c r="B65" s="104"/>
      <c r="C65" s="1"/>
      <c r="D65" s="5"/>
      <c r="E65" s="5"/>
      <c r="F65" s="5"/>
      <c r="G65" s="5"/>
      <c r="H65" s="1" t="str">
        <f t="shared" si="6"/>
        <v/>
      </c>
      <c r="I65" s="68" t="str">
        <f t="shared" si="7"/>
        <v/>
      </c>
      <c r="J65" s="68" t="str">
        <f t="shared" si="8"/>
        <v/>
      </c>
      <c r="K65" s="83" t="str">
        <f>IF(C65="","",IF($P$7="Steel",2,IF($P$7="Fireprotect",VLOOKUP(MAX(D65:G65),'The Costumer''s Details'!$AD$15:$AF$18,3),VLOOKUP(MAX(D65:G65),'The Costumer''s Details'!$AD$10:$AF$13,3))))</f>
        <v/>
      </c>
      <c r="L65" s="68" t="str">
        <f t="shared" si="9"/>
        <v/>
      </c>
      <c r="M65" s="68" t="str">
        <f t="shared" si="10"/>
        <v/>
      </c>
      <c r="N65" s="68" t="str">
        <f t="shared" si="11"/>
        <v/>
      </c>
      <c r="O65" s="64"/>
      <c r="P65" s="12"/>
      <c r="Q65" s="65"/>
    </row>
    <row r="66" spans="1:17" ht="17.25" customHeight="1" x14ac:dyDescent="0.25">
      <c r="A66" s="63"/>
      <c r="B66" s="104"/>
      <c r="C66" s="1"/>
      <c r="D66" s="5"/>
      <c r="E66" s="5"/>
      <c r="F66" s="5"/>
      <c r="G66" s="5"/>
      <c r="H66" s="1" t="str">
        <f t="shared" si="6"/>
        <v/>
      </c>
      <c r="I66" s="68" t="str">
        <f t="shared" si="7"/>
        <v/>
      </c>
      <c r="J66" s="68" t="str">
        <f t="shared" si="8"/>
        <v/>
      </c>
      <c r="K66" s="83" t="str">
        <f>IF(C66="","",IF($P$7="Steel",2,IF($P$7="Fireprotect",VLOOKUP(MAX(D66:G66),'The Costumer''s Details'!$AD$15:$AF$18,3),VLOOKUP(MAX(D66:G66),'The Costumer''s Details'!$AD$10:$AF$13,3))))</f>
        <v/>
      </c>
      <c r="L66" s="68" t="str">
        <f t="shared" si="9"/>
        <v/>
      </c>
      <c r="M66" s="68" t="str">
        <f t="shared" si="10"/>
        <v/>
      </c>
      <c r="N66" s="68" t="str">
        <f t="shared" si="11"/>
        <v/>
      </c>
      <c r="O66" s="64"/>
      <c r="P66" s="12"/>
      <c r="Q66" s="65"/>
    </row>
    <row r="67" spans="1:17" ht="17.25" customHeight="1" x14ac:dyDescent="0.25">
      <c r="A67" s="63"/>
      <c r="B67" s="104"/>
      <c r="C67" s="1"/>
      <c r="D67" s="5"/>
      <c r="E67" s="5"/>
      <c r="F67" s="5"/>
      <c r="G67" s="5"/>
      <c r="H67" s="1" t="str">
        <f t="shared" si="6"/>
        <v/>
      </c>
      <c r="I67" s="68" t="str">
        <f t="shared" si="7"/>
        <v/>
      </c>
      <c r="J67" s="68" t="str">
        <f t="shared" si="8"/>
        <v/>
      </c>
      <c r="K67" s="83" t="str">
        <f>IF(C67="","",IF($P$7="Steel",2,IF($P$7="Fireprotect",VLOOKUP(MAX(D67:G67),'The Costumer''s Details'!$AD$15:$AF$18,3),VLOOKUP(MAX(D67:G67),'The Costumer''s Details'!$AD$10:$AF$13,3))))</f>
        <v/>
      </c>
      <c r="L67" s="68" t="str">
        <f t="shared" si="9"/>
        <v/>
      </c>
      <c r="M67" s="68" t="str">
        <f t="shared" si="10"/>
        <v/>
      </c>
      <c r="N67" s="68" t="str">
        <f t="shared" si="11"/>
        <v/>
      </c>
      <c r="O67" s="64"/>
      <c r="P67" s="12"/>
      <c r="Q67" s="65"/>
    </row>
    <row r="68" spans="1:17" ht="17.25" customHeight="1" x14ac:dyDescent="0.25">
      <c r="A68" s="63"/>
      <c r="B68" s="104"/>
      <c r="C68" s="1"/>
      <c r="D68" s="5"/>
      <c r="E68" s="5"/>
      <c r="F68" s="5"/>
      <c r="G68" s="5"/>
      <c r="H68" s="1" t="str">
        <f t="shared" si="6"/>
        <v/>
      </c>
      <c r="I68" s="68" t="str">
        <f t="shared" si="7"/>
        <v/>
      </c>
      <c r="J68" s="68" t="str">
        <f t="shared" si="8"/>
        <v/>
      </c>
      <c r="K68" s="83" t="str">
        <f>IF(C68="","",IF($P$7="Steel",2,IF($P$7="Fireprotect",VLOOKUP(MAX(D68:G68),'The Costumer''s Details'!$AD$15:$AF$18,3),VLOOKUP(MAX(D68:G68),'The Costumer''s Details'!$AD$10:$AF$13,3))))</f>
        <v/>
      </c>
      <c r="L68" s="68" t="str">
        <f t="shared" si="9"/>
        <v/>
      </c>
      <c r="M68" s="68" t="str">
        <f t="shared" si="10"/>
        <v/>
      </c>
      <c r="N68" s="68" t="str">
        <f t="shared" si="11"/>
        <v/>
      </c>
      <c r="O68" s="64"/>
      <c r="P68" s="12"/>
      <c r="Q68" s="65"/>
    </row>
    <row r="69" spans="1:17" ht="17.25" customHeight="1" x14ac:dyDescent="0.25">
      <c r="A69" s="63"/>
      <c r="B69" s="104"/>
      <c r="C69" s="1"/>
      <c r="D69" s="5"/>
      <c r="E69" s="5"/>
      <c r="F69" s="5"/>
      <c r="G69" s="5"/>
      <c r="H69" s="1" t="str">
        <f t="shared" si="6"/>
        <v/>
      </c>
      <c r="I69" s="68" t="str">
        <f t="shared" si="7"/>
        <v/>
      </c>
      <c r="J69" s="68" t="str">
        <f t="shared" si="8"/>
        <v/>
      </c>
      <c r="K69" s="83" t="str">
        <f>IF(C69="","",IF($P$7="Steel",2,IF($P$7="Fireprotect",VLOOKUP(MAX(D69:G69),'The Costumer''s Details'!$AD$15:$AF$18,3),VLOOKUP(MAX(D69:G69),'The Costumer''s Details'!$AD$10:$AF$13,3))))</f>
        <v/>
      </c>
      <c r="L69" s="68" t="str">
        <f t="shared" si="9"/>
        <v/>
      </c>
      <c r="M69" s="68" t="str">
        <f t="shared" si="10"/>
        <v/>
      </c>
      <c r="N69" s="68" t="str">
        <f t="shared" si="11"/>
        <v/>
      </c>
      <c r="O69" s="64"/>
      <c r="P69" s="12"/>
      <c r="Q69" s="65"/>
    </row>
    <row r="70" spans="1:17" ht="17.25" customHeight="1" x14ac:dyDescent="0.25">
      <c r="A70" s="63"/>
      <c r="B70" s="104"/>
      <c r="C70" s="1"/>
      <c r="D70" s="5"/>
      <c r="E70" s="5"/>
      <c r="F70" s="5"/>
      <c r="G70" s="5"/>
      <c r="H70" s="1" t="str">
        <f t="shared" si="6"/>
        <v/>
      </c>
      <c r="I70" s="68" t="str">
        <f t="shared" si="7"/>
        <v/>
      </c>
      <c r="J70" s="68" t="str">
        <f t="shared" si="8"/>
        <v/>
      </c>
      <c r="K70" s="83" t="str">
        <f>IF(C70="","",IF($P$7="Steel",2,IF($P$7="Fireprotect",VLOOKUP(MAX(D70:G70),'The Costumer''s Details'!$AD$15:$AF$18,3),VLOOKUP(MAX(D70:G70),'The Costumer''s Details'!$AD$10:$AF$13,3))))</f>
        <v/>
      </c>
      <c r="L70" s="68" t="str">
        <f t="shared" si="9"/>
        <v/>
      </c>
      <c r="M70" s="68" t="str">
        <f t="shared" si="10"/>
        <v/>
      </c>
      <c r="N70" s="68" t="str">
        <f t="shared" si="11"/>
        <v/>
      </c>
      <c r="O70" s="64"/>
      <c r="P70" s="12"/>
      <c r="Q70" s="65"/>
    </row>
    <row r="71" spans="1:17" ht="17.25" customHeight="1" x14ac:dyDescent="0.25">
      <c r="A71" s="63"/>
      <c r="B71" s="104"/>
      <c r="C71" s="1"/>
      <c r="D71" s="5"/>
      <c r="E71" s="5"/>
      <c r="F71" s="5"/>
      <c r="G71" s="5"/>
      <c r="H71" s="1" t="str">
        <f t="shared" si="6"/>
        <v/>
      </c>
      <c r="I71" s="68" t="str">
        <f t="shared" si="7"/>
        <v/>
      </c>
      <c r="J71" s="68" t="str">
        <f t="shared" si="8"/>
        <v/>
      </c>
      <c r="K71" s="83" t="str">
        <f>IF(C71="","",IF($P$7="Steel",2,IF($P$7="Fireprotect",VLOOKUP(MAX(D71:G71),'The Costumer''s Details'!$AD$15:$AF$18,3),VLOOKUP(MAX(D71:G71),'The Costumer''s Details'!$AD$10:$AF$13,3))))</f>
        <v/>
      </c>
      <c r="L71" s="68" t="str">
        <f t="shared" si="9"/>
        <v/>
      </c>
      <c r="M71" s="68" t="str">
        <f t="shared" si="10"/>
        <v/>
      </c>
      <c r="N71" s="68" t="str">
        <f t="shared" si="11"/>
        <v/>
      </c>
      <c r="O71" s="64"/>
      <c r="P71" s="12"/>
      <c r="Q71" s="65"/>
    </row>
    <row r="72" spans="1:17" ht="17.25" customHeight="1" x14ac:dyDescent="0.25">
      <c r="A72" s="63"/>
      <c r="B72" s="104"/>
      <c r="C72" s="1"/>
      <c r="D72" s="5"/>
      <c r="E72" s="5"/>
      <c r="F72" s="5"/>
      <c r="G72" s="5"/>
      <c r="H72" s="1" t="str">
        <f t="shared" si="6"/>
        <v/>
      </c>
      <c r="I72" s="68" t="str">
        <f t="shared" si="7"/>
        <v/>
      </c>
      <c r="J72" s="68" t="str">
        <f t="shared" si="8"/>
        <v/>
      </c>
      <c r="K72" s="83" t="str">
        <f>IF(C72="","",IF($P$7="Steel",2,IF($P$7="Fireprotect",VLOOKUP(MAX(D72:G72),'The Costumer''s Details'!$AD$15:$AF$18,3),VLOOKUP(MAX(D72:G72),'The Costumer''s Details'!$AD$10:$AF$13,3))))</f>
        <v/>
      </c>
      <c r="L72" s="68" t="str">
        <f t="shared" si="9"/>
        <v/>
      </c>
      <c r="M72" s="68" t="str">
        <f t="shared" si="10"/>
        <v/>
      </c>
      <c r="N72" s="68" t="str">
        <f t="shared" si="11"/>
        <v/>
      </c>
      <c r="O72" s="64"/>
      <c r="P72" s="12"/>
      <c r="Q72" s="65"/>
    </row>
    <row r="73" spans="1:17" ht="17.25" customHeight="1" x14ac:dyDescent="0.25">
      <c r="A73" s="63"/>
      <c r="B73" s="104"/>
      <c r="C73" s="1"/>
      <c r="D73" s="5"/>
      <c r="E73" s="5"/>
      <c r="F73" s="5"/>
      <c r="G73" s="5"/>
      <c r="H73" s="1" t="str">
        <f t="shared" si="6"/>
        <v/>
      </c>
      <c r="I73" s="68" t="str">
        <f t="shared" si="7"/>
        <v/>
      </c>
      <c r="J73" s="68" t="str">
        <f t="shared" si="8"/>
        <v/>
      </c>
      <c r="K73" s="83" t="str">
        <f>IF(C73="","",IF($P$7="Steel",2,IF($P$7="Fireprotect",VLOOKUP(MAX(D73:G73),'The Costumer''s Details'!$AD$15:$AF$18,3),VLOOKUP(MAX(D73:G73),'The Costumer''s Details'!$AD$10:$AF$13,3))))</f>
        <v/>
      </c>
      <c r="L73" s="68" t="str">
        <f t="shared" si="9"/>
        <v/>
      </c>
      <c r="M73" s="68" t="str">
        <f t="shared" si="10"/>
        <v/>
      </c>
      <c r="N73" s="68" t="str">
        <f t="shared" si="11"/>
        <v/>
      </c>
      <c r="O73" s="64"/>
      <c r="P73" s="12"/>
      <c r="Q73" s="65"/>
    </row>
    <row r="74" spans="1:17" ht="17.25" customHeight="1" x14ac:dyDescent="0.25">
      <c r="A74" s="63"/>
      <c r="B74" s="104"/>
      <c r="C74" s="1"/>
      <c r="D74" s="5"/>
      <c r="E74" s="5"/>
      <c r="F74" s="5"/>
      <c r="G74" s="5"/>
      <c r="H74" s="1" t="str">
        <f t="shared" si="6"/>
        <v/>
      </c>
      <c r="I74" s="68" t="str">
        <f t="shared" si="7"/>
        <v/>
      </c>
      <c r="J74" s="68" t="str">
        <f t="shared" si="8"/>
        <v/>
      </c>
      <c r="K74" s="83" t="str">
        <f>IF(C74="","",IF($P$7="Steel",2,IF($P$7="Fireprotect",VLOOKUP(MAX(D74:G74),'The Costumer''s Details'!$AD$15:$AF$18,3),VLOOKUP(MAX(D74:G74),'The Costumer''s Details'!$AD$10:$AF$13,3))))</f>
        <v/>
      </c>
      <c r="L74" s="68" t="str">
        <f t="shared" si="9"/>
        <v/>
      </c>
      <c r="M74" s="68" t="str">
        <f t="shared" si="10"/>
        <v/>
      </c>
      <c r="N74" s="68" t="str">
        <f t="shared" si="11"/>
        <v/>
      </c>
      <c r="O74" s="64"/>
      <c r="P74" s="12"/>
      <c r="Q74" s="65"/>
    </row>
    <row r="75" spans="1:17" ht="17.25" customHeight="1" x14ac:dyDescent="0.25">
      <c r="A75" s="63"/>
      <c r="B75" s="104"/>
      <c r="C75" s="1"/>
      <c r="D75" s="5"/>
      <c r="E75" s="5"/>
      <c r="F75" s="5"/>
      <c r="G75" s="5"/>
      <c r="H75" s="1" t="str">
        <f t="shared" si="6"/>
        <v/>
      </c>
      <c r="I75" s="68" t="str">
        <f t="shared" si="7"/>
        <v/>
      </c>
      <c r="J75" s="68" t="str">
        <f t="shared" si="8"/>
        <v/>
      </c>
      <c r="K75" s="83" t="str">
        <f>IF(C75="","",IF($P$7="Steel",2,IF($P$7="Fireprotect",VLOOKUP(MAX(D75:G75),'The Costumer''s Details'!$AD$15:$AF$18,3),VLOOKUP(MAX(D75:G75),'The Costumer''s Details'!$AD$10:$AF$13,3))))</f>
        <v/>
      </c>
      <c r="L75" s="68" t="str">
        <f t="shared" si="9"/>
        <v/>
      </c>
      <c r="M75" s="68" t="str">
        <f t="shared" si="10"/>
        <v/>
      </c>
      <c r="N75" s="68" t="str">
        <f t="shared" si="11"/>
        <v/>
      </c>
      <c r="O75" s="64"/>
      <c r="P75" s="12"/>
      <c r="Q75" s="65"/>
    </row>
    <row r="76" spans="1:17" ht="17.25" customHeight="1" x14ac:dyDescent="0.25">
      <c r="A76" s="63"/>
      <c r="B76" s="104"/>
      <c r="C76" s="1"/>
      <c r="D76" s="5"/>
      <c r="E76" s="5"/>
      <c r="F76" s="5"/>
      <c r="G76" s="5"/>
      <c r="H76" s="1" t="str">
        <f t="shared" ref="H76:H100" si="12">IF(C76="","",100)</f>
        <v/>
      </c>
      <c r="I76" s="68" t="str">
        <f t="shared" ref="I76:I107" si="13">IF(C76="","",IF(H76=100,50,100))</f>
        <v/>
      </c>
      <c r="J76" s="68" t="str">
        <f t="shared" ref="J76:J100" si="14">IF(C76="","",IF(H76=100,50,100))</f>
        <v/>
      </c>
      <c r="K76" s="83" t="str">
        <f>IF(C76="","",IF($P$7="Steel",2,IF($P$7="Fireprotect",VLOOKUP(MAX(D76:G76),'The Costumer''s Details'!$AD$15:$AF$18,3),VLOOKUP(MAX(D76:G76),'The Costumer''s Details'!$AD$10:$AF$13,3))))</f>
        <v/>
      </c>
      <c r="L76" s="68" t="str">
        <f t="shared" ref="L76:L100" si="15">IF(C76="","",IF(OR($P$7="Fireprotect",$P$7="Steel"),30,IF(MAX(D76:E76)&lt;=750,20,IF(MAX(D76:E76)&lt;=2000,30,40))))</f>
        <v/>
      </c>
      <c r="M76" s="68" t="str">
        <f t="shared" ref="M76:M100" si="16">IF(C76="","",IF(OR($P$7="Fireprotect",$P$7="Steel"),30,IF(MAX(E76:F76)&lt;=750,20,IF(MAX(E76:F76)&lt;=2000,30,40))))</f>
        <v/>
      </c>
      <c r="N76" s="68" t="str">
        <f t="shared" ref="N76:N100" si="17">IF(C76="","",IF(OR($P$7="Fireprotect",$P$7="Steel"),30,IF(MAX(E76,G76)&lt;=750,20,IF(MAX(E76,G76)&lt;=2000,30,40))))</f>
        <v/>
      </c>
      <c r="O76" s="64"/>
      <c r="P76" s="12"/>
      <c r="Q76" s="65"/>
    </row>
    <row r="77" spans="1:17" ht="17.25" customHeight="1" x14ac:dyDescent="0.25">
      <c r="A77" s="63"/>
      <c r="B77" s="104"/>
      <c r="C77" s="1"/>
      <c r="D77" s="5"/>
      <c r="E77" s="5"/>
      <c r="F77" s="5"/>
      <c r="G77" s="5"/>
      <c r="H77" s="1" t="str">
        <f t="shared" si="12"/>
        <v/>
      </c>
      <c r="I77" s="68" t="str">
        <f t="shared" si="13"/>
        <v/>
      </c>
      <c r="J77" s="68" t="str">
        <f t="shared" si="14"/>
        <v/>
      </c>
      <c r="K77" s="83" t="str">
        <f>IF(C77="","",IF($P$7="Steel",2,IF($P$7="Fireprotect",VLOOKUP(MAX(D77:G77),'The Costumer''s Details'!$AD$15:$AF$18,3),VLOOKUP(MAX(D77:G77),'The Costumer''s Details'!$AD$10:$AF$13,3))))</f>
        <v/>
      </c>
      <c r="L77" s="68" t="str">
        <f t="shared" si="15"/>
        <v/>
      </c>
      <c r="M77" s="68" t="str">
        <f t="shared" si="16"/>
        <v/>
      </c>
      <c r="N77" s="68" t="str">
        <f t="shared" si="17"/>
        <v/>
      </c>
      <c r="O77" s="64"/>
      <c r="P77" s="12"/>
      <c r="Q77" s="65"/>
    </row>
    <row r="78" spans="1:17" ht="17.25" customHeight="1" x14ac:dyDescent="0.25">
      <c r="A78" s="63"/>
      <c r="B78" s="104"/>
      <c r="C78" s="1"/>
      <c r="D78" s="5"/>
      <c r="E78" s="5"/>
      <c r="F78" s="5"/>
      <c r="G78" s="5"/>
      <c r="H78" s="1" t="str">
        <f t="shared" si="12"/>
        <v/>
      </c>
      <c r="I78" s="68" t="str">
        <f t="shared" si="13"/>
        <v/>
      </c>
      <c r="J78" s="68" t="str">
        <f t="shared" si="14"/>
        <v/>
      </c>
      <c r="K78" s="83" t="str">
        <f>IF(C78="","",IF($P$7="Steel",2,IF($P$7="Fireprotect",VLOOKUP(MAX(D78:G78),'The Costumer''s Details'!$AD$15:$AF$18,3),VLOOKUP(MAX(D78:G78),'The Costumer''s Details'!$AD$10:$AF$13,3))))</f>
        <v/>
      </c>
      <c r="L78" s="68" t="str">
        <f t="shared" si="15"/>
        <v/>
      </c>
      <c r="M78" s="68" t="str">
        <f t="shared" si="16"/>
        <v/>
      </c>
      <c r="N78" s="68" t="str">
        <f t="shared" si="17"/>
        <v/>
      </c>
      <c r="O78" s="64"/>
      <c r="P78" s="12"/>
      <c r="Q78" s="65"/>
    </row>
    <row r="79" spans="1:17" ht="17.25" customHeight="1" x14ac:dyDescent="0.25">
      <c r="A79" s="63"/>
      <c r="B79" s="104"/>
      <c r="C79" s="1"/>
      <c r="D79" s="5"/>
      <c r="E79" s="5"/>
      <c r="F79" s="5"/>
      <c r="G79" s="5"/>
      <c r="H79" s="1" t="str">
        <f t="shared" si="12"/>
        <v/>
      </c>
      <c r="I79" s="68" t="str">
        <f t="shared" si="13"/>
        <v/>
      </c>
      <c r="J79" s="68" t="str">
        <f t="shared" si="14"/>
        <v/>
      </c>
      <c r="K79" s="83" t="str">
        <f>IF(C79="","",IF($P$7="Steel",2,IF($P$7="Fireprotect",VLOOKUP(MAX(D79:G79),'The Costumer''s Details'!$AD$15:$AF$18,3),VLOOKUP(MAX(D79:G79),'The Costumer''s Details'!$AD$10:$AF$13,3))))</f>
        <v/>
      </c>
      <c r="L79" s="68" t="str">
        <f t="shared" si="15"/>
        <v/>
      </c>
      <c r="M79" s="68" t="str">
        <f t="shared" si="16"/>
        <v/>
      </c>
      <c r="N79" s="68" t="str">
        <f t="shared" si="17"/>
        <v/>
      </c>
      <c r="O79" s="64"/>
      <c r="P79" s="12"/>
      <c r="Q79" s="65"/>
    </row>
    <row r="80" spans="1:17" ht="17.25" customHeight="1" x14ac:dyDescent="0.25">
      <c r="A80" s="63"/>
      <c r="B80" s="104"/>
      <c r="C80" s="1"/>
      <c r="D80" s="5"/>
      <c r="E80" s="5"/>
      <c r="F80" s="5"/>
      <c r="G80" s="5"/>
      <c r="H80" s="1" t="str">
        <f t="shared" si="12"/>
        <v/>
      </c>
      <c r="I80" s="68" t="str">
        <f t="shared" si="13"/>
        <v/>
      </c>
      <c r="J80" s="68" t="str">
        <f t="shared" si="14"/>
        <v/>
      </c>
      <c r="K80" s="83" t="str">
        <f>IF(C80="","",IF($P$7="Steel",2,IF($P$7="Fireprotect",VLOOKUP(MAX(D80:G80),'The Costumer''s Details'!$AD$15:$AF$18,3),VLOOKUP(MAX(D80:G80),'The Costumer''s Details'!$AD$10:$AF$13,3))))</f>
        <v/>
      </c>
      <c r="L80" s="68" t="str">
        <f t="shared" si="15"/>
        <v/>
      </c>
      <c r="M80" s="68" t="str">
        <f t="shared" si="16"/>
        <v/>
      </c>
      <c r="N80" s="68" t="str">
        <f t="shared" si="17"/>
        <v/>
      </c>
      <c r="O80" s="64"/>
      <c r="P80" s="12"/>
      <c r="Q80" s="65"/>
    </row>
    <row r="81" spans="1:17" ht="17.25" customHeight="1" x14ac:dyDescent="0.25">
      <c r="A81" s="63"/>
      <c r="B81" s="104"/>
      <c r="C81" s="1"/>
      <c r="D81" s="5"/>
      <c r="E81" s="5"/>
      <c r="F81" s="5"/>
      <c r="G81" s="5"/>
      <c r="H81" s="1" t="str">
        <f t="shared" si="12"/>
        <v/>
      </c>
      <c r="I81" s="68" t="str">
        <f t="shared" si="13"/>
        <v/>
      </c>
      <c r="J81" s="68" t="str">
        <f t="shared" si="14"/>
        <v/>
      </c>
      <c r="K81" s="83" t="str">
        <f>IF(C81="","",IF($P$7="Steel",2,IF($P$7="Fireprotect",VLOOKUP(MAX(D81:G81),'The Costumer''s Details'!$AD$15:$AF$18,3),VLOOKUP(MAX(D81:G81),'The Costumer''s Details'!$AD$10:$AF$13,3))))</f>
        <v/>
      </c>
      <c r="L81" s="68" t="str">
        <f t="shared" si="15"/>
        <v/>
      </c>
      <c r="M81" s="68" t="str">
        <f t="shared" si="16"/>
        <v/>
      </c>
      <c r="N81" s="68" t="str">
        <f t="shared" si="17"/>
        <v/>
      </c>
      <c r="O81" s="64"/>
      <c r="P81" s="12"/>
      <c r="Q81" s="65"/>
    </row>
    <row r="82" spans="1:17" ht="17.25" customHeight="1" x14ac:dyDescent="0.25">
      <c r="A82" s="63"/>
      <c r="B82" s="104"/>
      <c r="C82" s="1"/>
      <c r="D82" s="5"/>
      <c r="E82" s="5"/>
      <c r="F82" s="5"/>
      <c r="G82" s="5"/>
      <c r="H82" s="1" t="str">
        <f t="shared" si="12"/>
        <v/>
      </c>
      <c r="I82" s="68" t="str">
        <f t="shared" si="13"/>
        <v/>
      </c>
      <c r="J82" s="68" t="str">
        <f t="shared" si="14"/>
        <v/>
      </c>
      <c r="K82" s="83" t="str">
        <f>IF(C82="","",IF($P$7="Steel",2,IF($P$7="Fireprotect",VLOOKUP(MAX(D82:G82),'The Costumer''s Details'!$AD$15:$AF$18,3),VLOOKUP(MAX(D82:G82),'The Costumer''s Details'!$AD$10:$AF$13,3))))</f>
        <v/>
      </c>
      <c r="L82" s="68" t="str">
        <f t="shared" si="15"/>
        <v/>
      </c>
      <c r="M82" s="68" t="str">
        <f t="shared" si="16"/>
        <v/>
      </c>
      <c r="N82" s="68" t="str">
        <f t="shared" si="17"/>
        <v/>
      </c>
      <c r="O82" s="64"/>
      <c r="P82" s="12"/>
      <c r="Q82" s="65"/>
    </row>
    <row r="83" spans="1:17" ht="17.25" customHeight="1" x14ac:dyDescent="0.25">
      <c r="A83" s="63"/>
      <c r="B83" s="104"/>
      <c r="C83" s="1"/>
      <c r="D83" s="5"/>
      <c r="E83" s="5"/>
      <c r="F83" s="5"/>
      <c r="G83" s="5"/>
      <c r="H83" s="1" t="str">
        <f t="shared" si="12"/>
        <v/>
      </c>
      <c r="I83" s="68" t="str">
        <f t="shared" si="13"/>
        <v/>
      </c>
      <c r="J83" s="68" t="str">
        <f t="shared" si="14"/>
        <v/>
      </c>
      <c r="K83" s="83" t="str">
        <f>IF(C83="","",IF($P$7="Steel",2,IF($P$7="Fireprotect",VLOOKUP(MAX(D83:G83),'The Costumer''s Details'!$AD$15:$AF$18,3),VLOOKUP(MAX(D83:G83),'The Costumer''s Details'!$AD$10:$AF$13,3))))</f>
        <v/>
      </c>
      <c r="L83" s="68" t="str">
        <f t="shared" si="15"/>
        <v/>
      </c>
      <c r="M83" s="68" t="str">
        <f t="shared" si="16"/>
        <v/>
      </c>
      <c r="N83" s="68" t="str">
        <f t="shared" si="17"/>
        <v/>
      </c>
      <c r="O83" s="64"/>
      <c r="P83" s="12"/>
      <c r="Q83" s="65"/>
    </row>
    <row r="84" spans="1:17" ht="17.25" customHeight="1" x14ac:dyDescent="0.25">
      <c r="A84" s="63"/>
      <c r="B84" s="104"/>
      <c r="C84" s="1"/>
      <c r="D84" s="5"/>
      <c r="E84" s="5"/>
      <c r="F84" s="5"/>
      <c r="G84" s="5"/>
      <c r="H84" s="1" t="str">
        <f t="shared" si="12"/>
        <v/>
      </c>
      <c r="I84" s="68" t="str">
        <f t="shared" si="13"/>
        <v/>
      </c>
      <c r="J84" s="68" t="str">
        <f t="shared" si="14"/>
        <v/>
      </c>
      <c r="K84" s="83" t="str">
        <f>IF(C84="","",IF($P$7="Steel",2,IF($P$7="Fireprotect",VLOOKUP(MAX(D84:G84),'The Costumer''s Details'!$AD$15:$AF$18,3),VLOOKUP(MAX(D84:G84),'The Costumer''s Details'!$AD$10:$AF$13,3))))</f>
        <v/>
      </c>
      <c r="L84" s="68" t="str">
        <f t="shared" si="15"/>
        <v/>
      </c>
      <c r="M84" s="68" t="str">
        <f t="shared" si="16"/>
        <v/>
      </c>
      <c r="N84" s="68" t="str">
        <f t="shared" si="17"/>
        <v/>
      </c>
      <c r="O84" s="64"/>
      <c r="P84" s="12"/>
      <c r="Q84" s="65"/>
    </row>
    <row r="85" spans="1:17" ht="17.25" customHeight="1" x14ac:dyDescent="0.25">
      <c r="A85" s="63"/>
      <c r="B85" s="104"/>
      <c r="C85" s="1"/>
      <c r="D85" s="5"/>
      <c r="E85" s="5"/>
      <c r="F85" s="5"/>
      <c r="G85" s="5"/>
      <c r="H85" s="1" t="str">
        <f t="shared" si="12"/>
        <v/>
      </c>
      <c r="I85" s="68" t="str">
        <f t="shared" si="13"/>
        <v/>
      </c>
      <c r="J85" s="68" t="str">
        <f t="shared" si="14"/>
        <v/>
      </c>
      <c r="K85" s="83" t="str">
        <f>IF(C85="","",IF($P$7="Steel",2,IF($P$7="Fireprotect",VLOOKUP(MAX(D85:G85),'The Costumer''s Details'!$AD$15:$AF$18,3),VLOOKUP(MAX(D85:G85),'The Costumer''s Details'!$AD$10:$AF$13,3))))</f>
        <v/>
      </c>
      <c r="L85" s="68" t="str">
        <f t="shared" si="15"/>
        <v/>
      </c>
      <c r="M85" s="68" t="str">
        <f t="shared" si="16"/>
        <v/>
      </c>
      <c r="N85" s="68" t="str">
        <f t="shared" si="17"/>
        <v/>
      </c>
      <c r="O85" s="64"/>
      <c r="P85" s="12"/>
      <c r="Q85" s="65"/>
    </row>
    <row r="86" spans="1:17" ht="17.25" customHeight="1" x14ac:dyDescent="0.25">
      <c r="A86" s="63"/>
      <c r="B86" s="104"/>
      <c r="C86" s="1"/>
      <c r="D86" s="5"/>
      <c r="E86" s="5"/>
      <c r="F86" s="5"/>
      <c r="G86" s="5"/>
      <c r="H86" s="1" t="str">
        <f t="shared" si="12"/>
        <v/>
      </c>
      <c r="I86" s="68" t="str">
        <f t="shared" si="13"/>
        <v/>
      </c>
      <c r="J86" s="68" t="str">
        <f t="shared" si="14"/>
        <v/>
      </c>
      <c r="K86" s="83" t="str">
        <f>IF(C86="","",IF($P$7="Steel",2,IF($P$7="Fireprotect",VLOOKUP(MAX(D86:G86),'The Costumer''s Details'!$AD$15:$AF$18,3),VLOOKUP(MAX(D86:G86),'The Costumer''s Details'!$AD$10:$AF$13,3))))</f>
        <v/>
      </c>
      <c r="L86" s="68" t="str">
        <f t="shared" si="15"/>
        <v/>
      </c>
      <c r="M86" s="68" t="str">
        <f t="shared" si="16"/>
        <v/>
      </c>
      <c r="N86" s="68" t="str">
        <f t="shared" si="17"/>
        <v/>
      </c>
      <c r="O86" s="64"/>
      <c r="P86" s="12"/>
      <c r="Q86" s="65"/>
    </row>
    <row r="87" spans="1:17" ht="17.25" customHeight="1" x14ac:dyDescent="0.25">
      <c r="A87" s="63"/>
      <c r="B87" s="104"/>
      <c r="C87" s="1"/>
      <c r="D87" s="5"/>
      <c r="E87" s="5"/>
      <c r="F87" s="5"/>
      <c r="G87" s="5"/>
      <c r="H87" s="1" t="str">
        <f t="shared" si="12"/>
        <v/>
      </c>
      <c r="I87" s="68" t="str">
        <f t="shared" si="13"/>
        <v/>
      </c>
      <c r="J87" s="68" t="str">
        <f t="shared" si="14"/>
        <v/>
      </c>
      <c r="K87" s="83" t="str">
        <f>IF(C87="","",IF($P$7="Steel",2,IF($P$7="Fireprotect",VLOOKUP(MAX(D87:G87),'The Costumer''s Details'!$AD$15:$AF$18,3),VLOOKUP(MAX(D87:G87),'The Costumer''s Details'!$AD$10:$AF$13,3))))</f>
        <v/>
      </c>
      <c r="L87" s="68" t="str">
        <f t="shared" si="15"/>
        <v/>
      </c>
      <c r="M87" s="68" t="str">
        <f t="shared" si="16"/>
        <v/>
      </c>
      <c r="N87" s="68" t="str">
        <f t="shared" si="17"/>
        <v/>
      </c>
      <c r="O87" s="64"/>
      <c r="P87" s="12"/>
      <c r="Q87" s="65"/>
    </row>
    <row r="88" spans="1:17" ht="17.25" customHeight="1" x14ac:dyDescent="0.25">
      <c r="A88" s="63"/>
      <c r="B88" s="104"/>
      <c r="C88" s="1"/>
      <c r="D88" s="5"/>
      <c r="E88" s="5"/>
      <c r="F88" s="5"/>
      <c r="G88" s="5"/>
      <c r="H88" s="1" t="str">
        <f t="shared" si="12"/>
        <v/>
      </c>
      <c r="I88" s="68" t="str">
        <f t="shared" si="13"/>
        <v/>
      </c>
      <c r="J88" s="68" t="str">
        <f t="shared" si="14"/>
        <v/>
      </c>
      <c r="K88" s="83" t="str">
        <f>IF(C88="","",IF($P$7="Steel",2,IF($P$7="Fireprotect",VLOOKUP(MAX(D88:G88),'The Costumer''s Details'!$AD$15:$AF$18,3),VLOOKUP(MAX(D88:G88),'The Costumer''s Details'!$AD$10:$AF$13,3))))</f>
        <v/>
      </c>
      <c r="L88" s="68" t="str">
        <f t="shared" si="15"/>
        <v/>
      </c>
      <c r="M88" s="68" t="str">
        <f t="shared" si="16"/>
        <v/>
      </c>
      <c r="N88" s="68" t="str">
        <f t="shared" si="17"/>
        <v/>
      </c>
      <c r="O88" s="64"/>
      <c r="P88" s="12"/>
      <c r="Q88" s="65"/>
    </row>
    <row r="89" spans="1:17" ht="17.25" customHeight="1" x14ac:dyDescent="0.25">
      <c r="A89" s="63"/>
      <c r="B89" s="104"/>
      <c r="C89" s="1"/>
      <c r="D89" s="5"/>
      <c r="E89" s="5"/>
      <c r="F89" s="5"/>
      <c r="G89" s="5"/>
      <c r="H89" s="1" t="str">
        <f t="shared" si="12"/>
        <v/>
      </c>
      <c r="I89" s="68" t="str">
        <f t="shared" si="13"/>
        <v/>
      </c>
      <c r="J89" s="68" t="str">
        <f t="shared" si="14"/>
        <v/>
      </c>
      <c r="K89" s="83" t="str">
        <f>IF(C89="","",IF($P$7="Steel",2,IF($P$7="Fireprotect",VLOOKUP(MAX(D89:G89),'The Costumer''s Details'!$AD$15:$AF$18,3),VLOOKUP(MAX(D89:G89),'The Costumer''s Details'!$AD$10:$AF$13,3))))</f>
        <v/>
      </c>
      <c r="L89" s="68" t="str">
        <f t="shared" si="15"/>
        <v/>
      </c>
      <c r="M89" s="68" t="str">
        <f t="shared" si="16"/>
        <v/>
      </c>
      <c r="N89" s="68" t="str">
        <f t="shared" si="17"/>
        <v/>
      </c>
      <c r="O89" s="64"/>
      <c r="P89" s="12"/>
      <c r="Q89" s="65"/>
    </row>
    <row r="90" spans="1:17" ht="17.25" customHeight="1" x14ac:dyDescent="0.25">
      <c r="A90" s="63"/>
      <c r="B90" s="104"/>
      <c r="C90" s="1"/>
      <c r="D90" s="5"/>
      <c r="E90" s="5"/>
      <c r="F90" s="5"/>
      <c r="G90" s="5"/>
      <c r="H90" s="1" t="str">
        <f t="shared" si="12"/>
        <v/>
      </c>
      <c r="I90" s="68" t="str">
        <f t="shared" si="13"/>
        <v/>
      </c>
      <c r="J90" s="68" t="str">
        <f t="shared" si="14"/>
        <v/>
      </c>
      <c r="K90" s="83" t="str">
        <f>IF(C90="","",IF($P$7="Steel",2,IF($P$7="Fireprotect",VLOOKUP(MAX(D90:G90),'The Costumer''s Details'!$AD$15:$AF$18,3),VLOOKUP(MAX(D90:G90),'The Costumer''s Details'!$AD$10:$AF$13,3))))</f>
        <v/>
      </c>
      <c r="L90" s="68" t="str">
        <f t="shared" si="15"/>
        <v/>
      </c>
      <c r="M90" s="68" t="str">
        <f t="shared" si="16"/>
        <v/>
      </c>
      <c r="N90" s="68" t="str">
        <f t="shared" si="17"/>
        <v/>
      </c>
      <c r="O90" s="64"/>
      <c r="P90" s="12"/>
      <c r="Q90" s="65"/>
    </row>
    <row r="91" spans="1:17" ht="17.25" customHeight="1" x14ac:dyDescent="0.25">
      <c r="A91" s="63"/>
      <c r="B91" s="104"/>
      <c r="C91" s="1"/>
      <c r="D91" s="5"/>
      <c r="E91" s="5"/>
      <c r="F91" s="5"/>
      <c r="G91" s="5"/>
      <c r="H91" s="1" t="str">
        <f t="shared" si="12"/>
        <v/>
      </c>
      <c r="I91" s="68" t="str">
        <f t="shared" si="13"/>
        <v/>
      </c>
      <c r="J91" s="68" t="str">
        <f t="shared" si="14"/>
        <v/>
      </c>
      <c r="K91" s="83" t="str">
        <f>IF(C91="","",IF($P$7="Steel",2,IF($P$7="Fireprotect",VLOOKUP(MAX(D91:G91),'The Costumer''s Details'!$AD$15:$AF$18,3),VLOOKUP(MAX(D91:G91),'The Costumer''s Details'!$AD$10:$AF$13,3))))</f>
        <v/>
      </c>
      <c r="L91" s="68" t="str">
        <f t="shared" si="15"/>
        <v/>
      </c>
      <c r="M91" s="68" t="str">
        <f t="shared" si="16"/>
        <v/>
      </c>
      <c r="N91" s="68" t="str">
        <f t="shared" si="17"/>
        <v/>
      </c>
      <c r="O91" s="64"/>
      <c r="P91" s="12"/>
      <c r="Q91" s="65"/>
    </row>
    <row r="92" spans="1:17" ht="17.25" customHeight="1" x14ac:dyDescent="0.25">
      <c r="A92" s="63"/>
      <c r="B92" s="104"/>
      <c r="C92" s="1"/>
      <c r="D92" s="5"/>
      <c r="E92" s="5"/>
      <c r="F92" s="5"/>
      <c r="G92" s="5"/>
      <c r="H92" s="1" t="str">
        <f t="shared" si="12"/>
        <v/>
      </c>
      <c r="I92" s="68" t="str">
        <f t="shared" si="13"/>
        <v/>
      </c>
      <c r="J92" s="68" t="str">
        <f t="shared" si="14"/>
        <v/>
      </c>
      <c r="K92" s="83" t="str">
        <f>IF(C92="","",IF($P$7="Steel",2,IF($P$7="Fireprotect",VLOOKUP(MAX(D92:G92),'The Costumer''s Details'!$AD$15:$AF$18,3),VLOOKUP(MAX(D92:G92),'The Costumer''s Details'!$AD$10:$AF$13,3))))</f>
        <v/>
      </c>
      <c r="L92" s="68" t="str">
        <f t="shared" si="15"/>
        <v/>
      </c>
      <c r="M92" s="68" t="str">
        <f t="shared" si="16"/>
        <v/>
      </c>
      <c r="N92" s="68" t="str">
        <f t="shared" si="17"/>
        <v/>
      </c>
      <c r="O92" s="64"/>
      <c r="P92" s="12"/>
      <c r="Q92" s="65"/>
    </row>
    <row r="93" spans="1:17" ht="17.25" customHeight="1" x14ac:dyDescent="0.25">
      <c r="A93" s="63"/>
      <c r="B93" s="104"/>
      <c r="C93" s="1"/>
      <c r="D93" s="5"/>
      <c r="E93" s="5"/>
      <c r="F93" s="5"/>
      <c r="G93" s="5"/>
      <c r="H93" s="1" t="str">
        <f t="shared" si="12"/>
        <v/>
      </c>
      <c r="I93" s="68" t="str">
        <f t="shared" si="13"/>
        <v/>
      </c>
      <c r="J93" s="68" t="str">
        <f t="shared" si="14"/>
        <v/>
      </c>
      <c r="K93" s="83" t="str">
        <f>IF(C93="","",IF($P$7="Steel",2,IF($P$7="Fireprotect",VLOOKUP(MAX(D93:G93),'The Costumer''s Details'!$AD$15:$AF$18,3),VLOOKUP(MAX(D93:G93),'The Costumer''s Details'!$AD$10:$AF$13,3))))</f>
        <v/>
      </c>
      <c r="L93" s="68" t="str">
        <f t="shared" si="15"/>
        <v/>
      </c>
      <c r="M93" s="68" t="str">
        <f t="shared" si="16"/>
        <v/>
      </c>
      <c r="N93" s="68" t="str">
        <f t="shared" si="17"/>
        <v/>
      </c>
      <c r="O93" s="64"/>
      <c r="P93" s="12"/>
      <c r="Q93" s="65"/>
    </row>
    <row r="94" spans="1:17" ht="17.25" customHeight="1" x14ac:dyDescent="0.25">
      <c r="A94" s="63"/>
      <c r="B94" s="104"/>
      <c r="C94" s="1"/>
      <c r="D94" s="5"/>
      <c r="E94" s="5"/>
      <c r="F94" s="5"/>
      <c r="G94" s="5"/>
      <c r="H94" s="1" t="str">
        <f t="shared" si="12"/>
        <v/>
      </c>
      <c r="I94" s="68" t="str">
        <f t="shared" si="13"/>
        <v/>
      </c>
      <c r="J94" s="68" t="str">
        <f t="shared" si="14"/>
        <v/>
      </c>
      <c r="K94" s="83" t="str">
        <f>IF(C94="","",IF($P$7="Steel",2,IF($P$7="Fireprotect",VLOOKUP(MAX(D94:G94),'The Costumer''s Details'!$AD$15:$AF$18,3),VLOOKUP(MAX(D94:G94),'The Costumer''s Details'!$AD$10:$AF$13,3))))</f>
        <v/>
      </c>
      <c r="L94" s="68" t="str">
        <f t="shared" si="15"/>
        <v/>
      </c>
      <c r="M94" s="68" t="str">
        <f t="shared" si="16"/>
        <v/>
      </c>
      <c r="N94" s="68" t="str">
        <f t="shared" si="17"/>
        <v/>
      </c>
      <c r="O94" s="64"/>
      <c r="P94" s="12"/>
      <c r="Q94" s="65"/>
    </row>
    <row r="95" spans="1:17" ht="17.25" customHeight="1" x14ac:dyDescent="0.25">
      <c r="A95" s="63"/>
      <c r="B95" s="104"/>
      <c r="C95" s="1"/>
      <c r="D95" s="5"/>
      <c r="E95" s="5"/>
      <c r="F95" s="5"/>
      <c r="G95" s="5"/>
      <c r="H95" s="1" t="str">
        <f t="shared" si="12"/>
        <v/>
      </c>
      <c r="I95" s="68" t="str">
        <f t="shared" si="13"/>
        <v/>
      </c>
      <c r="J95" s="68" t="str">
        <f t="shared" si="14"/>
        <v/>
      </c>
      <c r="K95" s="83" t="str">
        <f>IF(C95="","",IF($P$7="Steel",2,IF($P$7="Fireprotect",VLOOKUP(MAX(D95:G95),'The Costumer''s Details'!$AD$15:$AF$18,3),VLOOKUP(MAX(D95:G95),'The Costumer''s Details'!$AD$10:$AF$13,3))))</f>
        <v/>
      </c>
      <c r="L95" s="68" t="str">
        <f t="shared" si="15"/>
        <v/>
      </c>
      <c r="M95" s="68" t="str">
        <f t="shared" si="16"/>
        <v/>
      </c>
      <c r="N95" s="68" t="str">
        <f t="shared" si="17"/>
        <v/>
      </c>
      <c r="O95" s="64"/>
      <c r="P95" s="12"/>
      <c r="Q95" s="65"/>
    </row>
    <row r="96" spans="1:17" ht="17.25" customHeight="1" x14ac:dyDescent="0.25">
      <c r="A96" s="63"/>
      <c r="B96" s="104"/>
      <c r="C96" s="1"/>
      <c r="D96" s="5"/>
      <c r="E96" s="5"/>
      <c r="F96" s="5"/>
      <c r="G96" s="5"/>
      <c r="H96" s="1" t="str">
        <f t="shared" si="12"/>
        <v/>
      </c>
      <c r="I96" s="68" t="str">
        <f t="shared" si="13"/>
        <v/>
      </c>
      <c r="J96" s="68" t="str">
        <f t="shared" si="14"/>
        <v/>
      </c>
      <c r="K96" s="83" t="str">
        <f>IF(C96="","",IF($P$7="Steel",2,IF($P$7="Fireprotect",VLOOKUP(MAX(D96:G96),'The Costumer''s Details'!$AD$15:$AF$18,3),VLOOKUP(MAX(D96:G96),'The Costumer''s Details'!$AD$10:$AF$13,3))))</f>
        <v/>
      </c>
      <c r="L96" s="68" t="str">
        <f t="shared" si="15"/>
        <v/>
      </c>
      <c r="M96" s="68" t="str">
        <f t="shared" si="16"/>
        <v/>
      </c>
      <c r="N96" s="68" t="str">
        <f t="shared" si="17"/>
        <v/>
      </c>
      <c r="O96" s="64"/>
      <c r="P96" s="12"/>
      <c r="Q96" s="65"/>
    </row>
    <row r="97" spans="1:17" ht="17.25" customHeight="1" x14ac:dyDescent="0.25">
      <c r="A97" s="63"/>
      <c r="B97" s="104"/>
      <c r="C97" s="1"/>
      <c r="D97" s="5"/>
      <c r="E97" s="5"/>
      <c r="F97" s="5"/>
      <c r="G97" s="5"/>
      <c r="H97" s="1" t="str">
        <f t="shared" si="12"/>
        <v/>
      </c>
      <c r="I97" s="68" t="str">
        <f t="shared" si="13"/>
        <v/>
      </c>
      <c r="J97" s="68" t="str">
        <f t="shared" si="14"/>
        <v/>
      </c>
      <c r="K97" s="83" t="str">
        <f>IF(C97="","",IF($P$7="Steel",2,IF($P$7="Fireprotect",VLOOKUP(MAX(D97:G97),'The Costumer''s Details'!$AD$15:$AF$18,3),VLOOKUP(MAX(D97:G97),'The Costumer''s Details'!$AD$10:$AF$13,3))))</f>
        <v/>
      </c>
      <c r="L97" s="68" t="str">
        <f t="shared" si="15"/>
        <v/>
      </c>
      <c r="M97" s="68" t="str">
        <f t="shared" si="16"/>
        <v/>
      </c>
      <c r="N97" s="68" t="str">
        <f t="shared" si="17"/>
        <v/>
      </c>
      <c r="O97" s="64"/>
      <c r="P97" s="12"/>
      <c r="Q97" s="65"/>
    </row>
    <row r="98" spans="1:17" ht="17.25" customHeight="1" x14ac:dyDescent="0.25">
      <c r="A98" s="63"/>
      <c r="B98" s="104"/>
      <c r="C98" s="1"/>
      <c r="D98" s="5"/>
      <c r="E98" s="5"/>
      <c r="F98" s="5"/>
      <c r="G98" s="5"/>
      <c r="H98" s="1" t="str">
        <f t="shared" si="12"/>
        <v/>
      </c>
      <c r="I98" s="68" t="str">
        <f t="shared" si="13"/>
        <v/>
      </c>
      <c r="J98" s="68" t="str">
        <f t="shared" si="14"/>
        <v/>
      </c>
      <c r="K98" s="83" t="str">
        <f>IF(C98="","",IF($P$7="Steel",2,IF($P$7="Fireprotect",VLOOKUP(MAX(D98:G98),'The Costumer''s Details'!$AD$15:$AF$18,3),VLOOKUP(MAX(D98:G98),'The Costumer''s Details'!$AD$10:$AF$13,3))))</f>
        <v/>
      </c>
      <c r="L98" s="68" t="str">
        <f t="shared" si="15"/>
        <v/>
      </c>
      <c r="M98" s="68" t="str">
        <f t="shared" si="16"/>
        <v/>
      </c>
      <c r="N98" s="68" t="str">
        <f t="shared" si="17"/>
        <v/>
      </c>
      <c r="O98" s="64"/>
      <c r="P98" s="12"/>
      <c r="Q98" s="65"/>
    </row>
    <row r="99" spans="1:17" ht="17.25" customHeight="1" x14ac:dyDescent="0.25">
      <c r="A99" s="63"/>
      <c r="B99" s="104"/>
      <c r="C99" s="1"/>
      <c r="D99" s="5"/>
      <c r="E99" s="5"/>
      <c r="F99" s="5"/>
      <c r="G99" s="5"/>
      <c r="H99" s="1" t="str">
        <f t="shared" si="12"/>
        <v/>
      </c>
      <c r="I99" s="68" t="str">
        <f t="shared" si="13"/>
        <v/>
      </c>
      <c r="J99" s="68" t="str">
        <f t="shared" si="14"/>
        <v/>
      </c>
      <c r="K99" s="83" t="str">
        <f>IF(C99="","",IF($P$7="Steel",2,IF($P$7="Fireprotect",VLOOKUP(MAX(D99:G99),'The Costumer''s Details'!$AD$15:$AF$18,3),VLOOKUP(MAX(D99:G99),'The Costumer''s Details'!$AD$10:$AF$13,3))))</f>
        <v/>
      </c>
      <c r="L99" s="68" t="str">
        <f t="shared" si="15"/>
        <v/>
      </c>
      <c r="M99" s="68" t="str">
        <f t="shared" si="16"/>
        <v/>
      </c>
      <c r="N99" s="68" t="str">
        <f t="shared" si="17"/>
        <v/>
      </c>
      <c r="O99" s="64"/>
      <c r="P99" s="12"/>
      <c r="Q99" s="65"/>
    </row>
    <row r="100" spans="1:17" ht="17.25" customHeight="1" x14ac:dyDescent="0.25">
      <c r="A100" s="63"/>
      <c r="B100" s="104"/>
      <c r="C100" s="1"/>
      <c r="D100" s="5"/>
      <c r="E100" s="5"/>
      <c r="F100" s="5"/>
      <c r="G100" s="5"/>
      <c r="H100" s="1" t="str">
        <f t="shared" si="12"/>
        <v/>
      </c>
      <c r="I100" s="68" t="str">
        <f t="shared" si="13"/>
        <v/>
      </c>
      <c r="J100" s="68" t="str">
        <f t="shared" si="14"/>
        <v/>
      </c>
      <c r="K100" s="83" t="str">
        <f>IF(C100="","",IF($P$7="Steel",2,IF($P$7="Fireprotect",VLOOKUP(MAX(D100:G100),'The Costumer''s Details'!$AD$15:$AF$18,3),VLOOKUP(MAX(D100:G100),'The Costumer''s Details'!$AD$10:$AF$13,3))))</f>
        <v/>
      </c>
      <c r="L100" s="68" t="str">
        <f t="shared" si="15"/>
        <v/>
      </c>
      <c r="M100" s="68" t="str">
        <f t="shared" si="16"/>
        <v/>
      </c>
      <c r="N100" s="68" t="str">
        <f t="shared" si="17"/>
        <v/>
      </c>
      <c r="O100" s="64"/>
      <c r="P100" s="12"/>
      <c r="Q100" s="65"/>
    </row>
  </sheetData>
  <mergeCells count="2">
    <mergeCell ref="I10:J10"/>
    <mergeCell ref="L10:N10"/>
  </mergeCells>
  <pageMargins left="0.39370078740157483" right="0.39370078740157483" top="0.59055118110236227" bottom="0.39370078740157483" header="0.55118110236220474" footer="0.11811023622047245"/>
  <pageSetup paperSize="9" scale="90" fitToWidth="0" fitToHeight="0" orientation="landscape" r:id="rId1"/>
  <headerFooter alignWithMargins="0">
    <oddHeader>&amp;C&amp;G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4DB21-E003-42CD-95A7-D6B59313D660}">
  <sheetPr>
    <pageSetUpPr fitToPage="1"/>
  </sheetPr>
  <dimension ref="A1:P397"/>
  <sheetViews>
    <sheetView zoomScale="96" zoomScaleNormal="96" zoomScaleSheetLayoutView="40" workbookViewId="0">
      <pane xSplit="16" ySplit="11" topLeftCell="Q12" activePane="bottomRight" state="frozen"/>
      <selection pane="topRight" activeCell="R1" sqref="R1"/>
      <selection pane="bottomLeft" activeCell="A14" sqref="A14"/>
      <selection pane="bottomRight" activeCell="A12" sqref="A12"/>
    </sheetView>
  </sheetViews>
  <sheetFormatPr defaultRowHeight="12.75" x14ac:dyDescent="0.2"/>
  <cols>
    <col min="1" max="1" width="9.42578125" customWidth="1"/>
    <col min="2" max="6" width="7.5703125" bestFit="1" customWidth="1"/>
    <col min="7" max="7" width="8.28515625" bestFit="1" customWidth="1"/>
    <col min="8" max="9" width="6.85546875" bestFit="1" customWidth="1"/>
    <col min="10" max="11" width="6" bestFit="1" customWidth="1"/>
    <col min="12" max="12" width="10.140625" customWidth="1"/>
    <col min="13" max="14" width="7.42578125" customWidth="1"/>
    <col min="15" max="15" width="20.7109375" customWidth="1"/>
    <col min="16" max="16" width="25.42578125" customWidth="1"/>
  </cols>
  <sheetData>
    <row r="1" spans="1:16" ht="17.25" customHeight="1" x14ac:dyDescent="0.2">
      <c r="O1" s="72" t="s">
        <v>20</v>
      </c>
      <c r="P1" s="80" t="s">
        <v>56</v>
      </c>
    </row>
    <row r="2" spans="1:16" ht="17.25" customHeight="1" x14ac:dyDescent="0.2">
      <c r="O2" s="6" t="s">
        <v>38</v>
      </c>
      <c r="P2" s="74" t="str">
        <f>'The Costumer''s Details'!$B3</f>
        <v>(company name)</v>
      </c>
    </row>
    <row r="3" spans="1:16" ht="17.25" customHeight="1" x14ac:dyDescent="0.2">
      <c r="O3" s="6" t="s">
        <v>39</v>
      </c>
      <c r="P3" s="74" t="str">
        <f>'The Costumer''s Details'!$B7</f>
        <v>(project name)</v>
      </c>
    </row>
    <row r="4" spans="1:16" ht="17.25" customHeight="1" x14ac:dyDescent="0.2">
      <c r="O4" s="6" t="s">
        <v>40</v>
      </c>
      <c r="P4" s="75" t="s">
        <v>72</v>
      </c>
    </row>
    <row r="5" spans="1:16" ht="17.25" customHeight="1" x14ac:dyDescent="0.2">
      <c r="O5" s="6" t="s">
        <v>41</v>
      </c>
      <c r="P5" s="74" t="str">
        <f>'The Costumer''s Details'!$B15</f>
        <v>FQ Plusz Kft.</v>
      </c>
    </row>
    <row r="6" spans="1:16" ht="17.25" customHeight="1" x14ac:dyDescent="0.2">
      <c r="O6" s="6" t="s">
        <v>42</v>
      </c>
      <c r="P6" s="76" t="str">
        <f>IF('The Costumer''s Details'!$B9="","",'The Costumer''s Details'!$B9)</f>
        <v/>
      </c>
    </row>
    <row r="7" spans="1:16" ht="17.25" customHeight="1" x14ac:dyDescent="0.2">
      <c r="O7" s="6" t="s">
        <v>48</v>
      </c>
      <c r="P7" s="77" t="str">
        <f>'The Costumer''s Details'!$B10</f>
        <v>B class</v>
      </c>
    </row>
    <row r="8" spans="1:16" ht="17.25" customHeight="1" x14ac:dyDescent="0.2"/>
    <row r="9" spans="1:16" ht="33.75" customHeight="1" x14ac:dyDescent="0.2"/>
    <row r="10" spans="1:16" ht="17.25" customHeight="1" x14ac:dyDescent="0.2">
      <c r="J10" s="111" t="s">
        <v>49</v>
      </c>
      <c r="K10" s="111"/>
      <c r="M10" s="111" t="s">
        <v>43</v>
      </c>
      <c r="N10" s="111"/>
    </row>
    <row r="11" spans="1:16" s="55" customFormat="1" ht="27" customHeight="1" x14ac:dyDescent="0.2">
      <c r="A11" s="15" t="s">
        <v>32</v>
      </c>
      <c r="B11" s="15" t="s">
        <v>44</v>
      </c>
      <c r="C11" s="15" t="s">
        <v>0</v>
      </c>
      <c r="D11" s="15" t="s">
        <v>1</v>
      </c>
      <c r="E11" s="15" t="s">
        <v>5</v>
      </c>
      <c r="F11" s="15" t="s">
        <v>12</v>
      </c>
      <c r="G11" s="15" t="s">
        <v>2</v>
      </c>
      <c r="H11" s="15" t="s">
        <v>11</v>
      </c>
      <c r="I11" s="15" t="s">
        <v>14</v>
      </c>
      <c r="J11" s="15" t="s">
        <v>8</v>
      </c>
      <c r="K11" s="15" t="s">
        <v>9</v>
      </c>
      <c r="L11" s="15" t="s">
        <v>45</v>
      </c>
      <c r="M11" s="17" t="s">
        <v>3</v>
      </c>
      <c r="N11" s="17" t="s">
        <v>4</v>
      </c>
      <c r="O11" s="16" t="s">
        <v>46</v>
      </c>
      <c r="P11" s="16" t="s">
        <v>46</v>
      </c>
    </row>
    <row r="12" spans="1:16" ht="17.25" customHeight="1" x14ac:dyDescent="0.25">
      <c r="A12" s="105"/>
      <c r="B12" s="1"/>
      <c r="C12" s="66"/>
      <c r="D12" s="66"/>
      <c r="E12" s="66"/>
      <c r="F12" s="66"/>
      <c r="G12" s="5"/>
      <c r="H12" s="66"/>
      <c r="I12" s="66"/>
      <c r="J12" s="68" t="str">
        <f>IF(B12="","",40)</f>
        <v/>
      </c>
      <c r="K12" s="68" t="str">
        <f>J12</f>
        <v/>
      </c>
      <c r="L12" s="83" t="str">
        <f>IF(B12="","",IF($P$7="Steel",2,IF($P$7="Fireprotect",VLOOKUP(MAX(C12:F12),'The Costumer''s Details'!$AD$15:$AF$18,3),VLOOKUP(MAX(C12:F12),'The Costumer''s Details'!$AD$10:$AF$13,3))))</f>
        <v/>
      </c>
      <c r="M12" s="68" t="str">
        <f t="shared" ref="M12:M75" si="0">IF(B12="","",IF(OR($P$7="Fireprotect",$P$7="Steel"),30,IF(MAX(C12:D12)&lt;=750,20,IF(MAX(C12:D12)&lt;=2000,30,40))))</f>
        <v/>
      </c>
      <c r="N12" s="68" t="str">
        <f t="shared" ref="N12:N75" si="1">IF(B12="","",IF(OR($P$7="Fireprotect",$P$7="Steel"),30,IF(MAX(E12:F12)&lt;=750,20,IF(MAX(E12:F12)&lt;=2000,30,40))))</f>
        <v/>
      </c>
      <c r="O12" s="67"/>
      <c r="P12" s="12"/>
    </row>
    <row r="13" spans="1:16" ht="17.25" customHeight="1" x14ac:dyDescent="0.25">
      <c r="A13" s="104"/>
      <c r="B13" s="1"/>
      <c r="C13" s="66"/>
      <c r="D13" s="66"/>
      <c r="E13" s="66"/>
      <c r="F13" s="66"/>
      <c r="G13" s="5"/>
      <c r="H13" s="66"/>
      <c r="I13" s="66"/>
      <c r="J13" s="68" t="str">
        <f t="shared" ref="J13:J76" si="2">IF(B13="","",40)</f>
        <v/>
      </c>
      <c r="K13" s="68" t="str">
        <f t="shared" ref="K13:K76" si="3">J13</f>
        <v/>
      </c>
      <c r="L13" s="83" t="str">
        <f>IF(B13="","",IF($P$7="Steel",2,IF($P$7="Fireprotect",VLOOKUP(MAX(C13:F13),'The Costumer''s Details'!$AD$15:$AF$18,3),VLOOKUP(MAX(C13:F13),'The Costumer''s Details'!$AD$10:$AF$13,3))))</f>
        <v/>
      </c>
      <c r="M13" s="68" t="str">
        <f t="shared" si="0"/>
        <v/>
      </c>
      <c r="N13" s="68" t="str">
        <f t="shared" si="1"/>
        <v/>
      </c>
      <c r="O13" s="67"/>
      <c r="P13" s="12"/>
    </row>
    <row r="14" spans="1:16" ht="17.25" customHeight="1" x14ac:dyDescent="0.25">
      <c r="A14" s="104"/>
      <c r="B14" s="1"/>
      <c r="C14" s="66"/>
      <c r="D14" s="66"/>
      <c r="E14" s="66"/>
      <c r="F14" s="66"/>
      <c r="G14" s="5"/>
      <c r="H14" s="66"/>
      <c r="I14" s="66"/>
      <c r="J14" s="68" t="str">
        <f t="shared" si="2"/>
        <v/>
      </c>
      <c r="K14" s="68" t="str">
        <f t="shared" si="3"/>
        <v/>
      </c>
      <c r="L14" s="83" t="str">
        <f>IF(B14="","",IF($P$7="Steel",2,IF($P$7="Fireprotect",VLOOKUP(MAX(C14:F14),'The Costumer''s Details'!$AD$15:$AF$18,3),VLOOKUP(MAX(C14:F14),'The Costumer''s Details'!$AD$10:$AF$13,3))))</f>
        <v/>
      </c>
      <c r="M14" s="68" t="str">
        <f t="shared" si="0"/>
        <v/>
      </c>
      <c r="N14" s="68" t="str">
        <f t="shared" si="1"/>
        <v/>
      </c>
      <c r="O14" s="67"/>
      <c r="P14" s="12"/>
    </row>
    <row r="15" spans="1:16" ht="17.25" customHeight="1" x14ac:dyDescent="0.25">
      <c r="A15" s="104"/>
      <c r="B15" s="1"/>
      <c r="C15" s="66"/>
      <c r="D15" s="66"/>
      <c r="E15" s="66"/>
      <c r="F15" s="66"/>
      <c r="G15" s="5"/>
      <c r="H15" s="66"/>
      <c r="I15" s="66"/>
      <c r="J15" s="68" t="str">
        <f t="shared" si="2"/>
        <v/>
      </c>
      <c r="K15" s="68" t="str">
        <f t="shared" si="3"/>
        <v/>
      </c>
      <c r="L15" s="83" t="str">
        <f>IF(B15="","",IF($P$7="Steel",2,IF($P$7="Fireprotect",VLOOKUP(MAX(C15:F15),'The Costumer''s Details'!$AD$15:$AF$18,3),VLOOKUP(MAX(C15:F15),'The Costumer''s Details'!$AD$10:$AF$13,3))))</f>
        <v/>
      </c>
      <c r="M15" s="68" t="str">
        <f t="shared" si="0"/>
        <v/>
      </c>
      <c r="N15" s="68" t="str">
        <f t="shared" si="1"/>
        <v/>
      </c>
      <c r="O15" s="67"/>
      <c r="P15" s="12"/>
    </row>
    <row r="16" spans="1:16" ht="17.25" customHeight="1" x14ac:dyDescent="0.25">
      <c r="A16" s="104"/>
      <c r="B16" s="1"/>
      <c r="C16" s="66"/>
      <c r="D16" s="66"/>
      <c r="E16" s="66"/>
      <c r="F16" s="66"/>
      <c r="G16" s="5"/>
      <c r="H16" s="66"/>
      <c r="I16" s="66"/>
      <c r="J16" s="68" t="str">
        <f t="shared" si="2"/>
        <v/>
      </c>
      <c r="K16" s="68" t="str">
        <f t="shared" si="3"/>
        <v/>
      </c>
      <c r="L16" s="83" t="str">
        <f>IF(B16="","",IF($P$7="Steel",2,IF($P$7="Fireprotect",VLOOKUP(MAX(C16:F16),'The Costumer''s Details'!$AD$15:$AF$18,3),VLOOKUP(MAX(C16:F16),'The Costumer''s Details'!$AD$10:$AF$13,3))))</f>
        <v/>
      </c>
      <c r="M16" s="68" t="str">
        <f t="shared" si="0"/>
        <v/>
      </c>
      <c r="N16" s="68" t="str">
        <f t="shared" si="1"/>
        <v/>
      </c>
      <c r="O16" s="67"/>
      <c r="P16" s="12"/>
    </row>
    <row r="17" spans="1:16" ht="17.25" customHeight="1" x14ac:dyDescent="0.25">
      <c r="A17" s="104"/>
      <c r="B17" s="1"/>
      <c r="C17" s="66"/>
      <c r="D17" s="66"/>
      <c r="E17" s="66"/>
      <c r="F17" s="66"/>
      <c r="G17" s="5"/>
      <c r="H17" s="66"/>
      <c r="I17" s="66"/>
      <c r="J17" s="68" t="str">
        <f t="shared" si="2"/>
        <v/>
      </c>
      <c r="K17" s="68" t="str">
        <f t="shared" si="3"/>
        <v/>
      </c>
      <c r="L17" s="83" t="str">
        <f>IF(B17="","",IF($P$7="Steel",2,IF($P$7="Fireprotect",VLOOKUP(MAX(C17:F17),'The Costumer''s Details'!$AD$15:$AF$18,3),VLOOKUP(MAX(C17:F17),'The Costumer''s Details'!$AD$10:$AF$13,3))))</f>
        <v/>
      </c>
      <c r="M17" s="68" t="str">
        <f t="shared" si="0"/>
        <v/>
      </c>
      <c r="N17" s="68" t="str">
        <f t="shared" si="1"/>
        <v/>
      </c>
      <c r="O17" s="67"/>
      <c r="P17" s="12"/>
    </row>
    <row r="18" spans="1:16" ht="17.25" customHeight="1" x14ac:dyDescent="0.25">
      <c r="A18" s="104"/>
      <c r="B18" s="1"/>
      <c r="C18" s="66"/>
      <c r="D18" s="66"/>
      <c r="E18" s="66"/>
      <c r="F18" s="66"/>
      <c r="G18" s="5"/>
      <c r="H18" s="66"/>
      <c r="I18" s="66"/>
      <c r="J18" s="68" t="str">
        <f t="shared" si="2"/>
        <v/>
      </c>
      <c r="K18" s="68" t="str">
        <f t="shared" si="3"/>
        <v/>
      </c>
      <c r="L18" s="83" t="str">
        <f>IF(B18="","",IF($P$7="Steel",2,IF($P$7="Fireprotect",VLOOKUP(MAX(C18:F18),'The Costumer''s Details'!$AD$15:$AF$18,3),VLOOKUP(MAX(C18:F18),'The Costumer''s Details'!$AD$10:$AF$13,3))))</f>
        <v/>
      </c>
      <c r="M18" s="68" t="str">
        <f t="shared" si="0"/>
        <v/>
      </c>
      <c r="N18" s="68" t="str">
        <f t="shared" si="1"/>
        <v/>
      </c>
      <c r="O18" s="67"/>
      <c r="P18" s="12"/>
    </row>
    <row r="19" spans="1:16" ht="17.25" customHeight="1" x14ac:dyDescent="0.25">
      <c r="A19" s="104"/>
      <c r="B19" s="1"/>
      <c r="C19" s="66"/>
      <c r="D19" s="66"/>
      <c r="E19" s="66"/>
      <c r="F19" s="66"/>
      <c r="G19" s="5"/>
      <c r="H19" s="66"/>
      <c r="I19" s="66"/>
      <c r="J19" s="68" t="str">
        <f t="shared" si="2"/>
        <v/>
      </c>
      <c r="K19" s="68" t="str">
        <f t="shared" si="3"/>
        <v/>
      </c>
      <c r="L19" s="83" t="str">
        <f>IF(B19="","",IF($P$7="Steel",2,IF($P$7="Fireprotect",VLOOKUP(MAX(C19:F19),'The Costumer''s Details'!$AD$15:$AF$18,3),VLOOKUP(MAX(C19:F19),'The Costumer''s Details'!$AD$10:$AF$13,3))))</f>
        <v/>
      </c>
      <c r="M19" s="68" t="str">
        <f t="shared" si="0"/>
        <v/>
      </c>
      <c r="N19" s="68" t="str">
        <f t="shared" si="1"/>
        <v/>
      </c>
      <c r="O19" s="67"/>
      <c r="P19" s="12"/>
    </row>
    <row r="20" spans="1:16" ht="17.25" customHeight="1" x14ac:dyDescent="0.25">
      <c r="A20" s="104"/>
      <c r="B20" s="1"/>
      <c r="C20" s="66"/>
      <c r="D20" s="66"/>
      <c r="E20" s="66"/>
      <c r="F20" s="66"/>
      <c r="G20" s="5"/>
      <c r="H20" s="66"/>
      <c r="I20" s="66"/>
      <c r="J20" s="68" t="str">
        <f t="shared" si="2"/>
        <v/>
      </c>
      <c r="K20" s="68" t="str">
        <f t="shared" si="3"/>
        <v/>
      </c>
      <c r="L20" s="83" t="str">
        <f>IF(B20="","",IF($P$7="Steel",2,IF($P$7="Fireprotect",VLOOKUP(MAX(C20:F20),'The Costumer''s Details'!$AD$15:$AF$18,3),VLOOKUP(MAX(C20:F20),'The Costumer''s Details'!$AD$10:$AF$13,3))))</f>
        <v/>
      </c>
      <c r="M20" s="68" t="str">
        <f t="shared" si="0"/>
        <v/>
      </c>
      <c r="N20" s="68" t="str">
        <f t="shared" si="1"/>
        <v/>
      </c>
      <c r="O20" s="67"/>
      <c r="P20" s="12"/>
    </row>
    <row r="21" spans="1:16" ht="17.25" customHeight="1" x14ac:dyDescent="0.25">
      <c r="A21" s="104"/>
      <c r="B21" s="1"/>
      <c r="C21" s="66"/>
      <c r="D21" s="66"/>
      <c r="E21" s="66"/>
      <c r="F21" s="66"/>
      <c r="G21" s="5"/>
      <c r="H21" s="66"/>
      <c r="I21" s="66"/>
      <c r="J21" s="68" t="str">
        <f t="shared" si="2"/>
        <v/>
      </c>
      <c r="K21" s="68" t="str">
        <f t="shared" si="3"/>
        <v/>
      </c>
      <c r="L21" s="83" t="str">
        <f>IF(B21="","",IF($P$7="Steel",2,IF($P$7="Fireprotect",VLOOKUP(MAX(C21:F21),'The Costumer''s Details'!$AD$15:$AF$18,3),VLOOKUP(MAX(C21:F21),'The Costumer''s Details'!$AD$10:$AF$13,3))))</f>
        <v/>
      </c>
      <c r="M21" s="68" t="str">
        <f t="shared" si="0"/>
        <v/>
      </c>
      <c r="N21" s="68" t="str">
        <f t="shared" si="1"/>
        <v/>
      </c>
      <c r="O21" s="67"/>
      <c r="P21" s="12"/>
    </row>
    <row r="22" spans="1:16" ht="17.25" customHeight="1" x14ac:dyDescent="0.25">
      <c r="A22" s="104"/>
      <c r="B22" s="1"/>
      <c r="C22" s="66"/>
      <c r="D22" s="66"/>
      <c r="E22" s="66"/>
      <c r="F22" s="66"/>
      <c r="G22" s="5"/>
      <c r="H22" s="66"/>
      <c r="I22" s="66"/>
      <c r="J22" s="68" t="str">
        <f t="shared" si="2"/>
        <v/>
      </c>
      <c r="K22" s="68" t="str">
        <f t="shared" si="3"/>
        <v/>
      </c>
      <c r="L22" s="83" t="str">
        <f>IF(B22="","",IF($P$7="Steel",2,IF($P$7="Fireprotect",VLOOKUP(MAX(C22:F22),'The Costumer''s Details'!$AD$15:$AF$18,3),VLOOKUP(MAX(C22:F22),'The Costumer''s Details'!$AD$10:$AF$13,3))))</f>
        <v/>
      </c>
      <c r="M22" s="68" t="str">
        <f t="shared" si="0"/>
        <v/>
      </c>
      <c r="N22" s="68" t="str">
        <f t="shared" si="1"/>
        <v/>
      </c>
      <c r="O22" s="67"/>
      <c r="P22" s="12"/>
    </row>
    <row r="23" spans="1:16" ht="17.25" customHeight="1" x14ac:dyDescent="0.25">
      <c r="A23" s="104"/>
      <c r="B23" s="1"/>
      <c r="C23" s="66"/>
      <c r="D23" s="66"/>
      <c r="E23" s="66"/>
      <c r="F23" s="66"/>
      <c r="G23" s="5"/>
      <c r="H23" s="66"/>
      <c r="I23" s="66"/>
      <c r="J23" s="68" t="str">
        <f t="shared" si="2"/>
        <v/>
      </c>
      <c r="K23" s="68" t="str">
        <f t="shared" si="3"/>
        <v/>
      </c>
      <c r="L23" s="83" t="str">
        <f>IF(B23="","",IF($P$7="Steel",2,IF($P$7="Fireprotect",VLOOKUP(MAX(C23:F23),'The Costumer''s Details'!$AD$15:$AF$18,3),VLOOKUP(MAX(C23:F23),'The Costumer''s Details'!$AD$10:$AF$13,3))))</f>
        <v/>
      </c>
      <c r="M23" s="68" t="str">
        <f t="shared" si="0"/>
        <v/>
      </c>
      <c r="N23" s="68" t="str">
        <f t="shared" si="1"/>
        <v/>
      </c>
      <c r="O23" s="67"/>
      <c r="P23" s="12"/>
    </row>
    <row r="24" spans="1:16" ht="17.25" customHeight="1" x14ac:dyDescent="0.25">
      <c r="A24" s="104"/>
      <c r="B24" s="1"/>
      <c r="C24" s="66"/>
      <c r="D24" s="66"/>
      <c r="E24" s="66"/>
      <c r="F24" s="66"/>
      <c r="G24" s="5"/>
      <c r="H24" s="66"/>
      <c r="I24" s="66"/>
      <c r="J24" s="68" t="str">
        <f t="shared" si="2"/>
        <v/>
      </c>
      <c r="K24" s="68" t="str">
        <f t="shared" si="3"/>
        <v/>
      </c>
      <c r="L24" s="83" t="str">
        <f>IF(B24="","",IF($P$7="Steel",2,IF($P$7="Fireprotect",VLOOKUP(MAX(C24:F24),'The Costumer''s Details'!$AD$15:$AF$18,3),VLOOKUP(MAX(C24:F24),'The Costumer''s Details'!$AD$10:$AF$13,3))))</f>
        <v/>
      </c>
      <c r="M24" s="68" t="str">
        <f t="shared" si="0"/>
        <v/>
      </c>
      <c r="N24" s="68" t="str">
        <f t="shared" si="1"/>
        <v/>
      </c>
      <c r="O24" s="67"/>
      <c r="P24" s="12"/>
    </row>
    <row r="25" spans="1:16" ht="17.25" customHeight="1" x14ac:dyDescent="0.25">
      <c r="A25" s="104"/>
      <c r="B25" s="1"/>
      <c r="C25" s="66"/>
      <c r="D25" s="66"/>
      <c r="E25" s="66"/>
      <c r="F25" s="66"/>
      <c r="G25" s="5"/>
      <c r="H25" s="66"/>
      <c r="I25" s="66"/>
      <c r="J25" s="68" t="str">
        <f t="shared" si="2"/>
        <v/>
      </c>
      <c r="K25" s="68" t="str">
        <f t="shared" si="3"/>
        <v/>
      </c>
      <c r="L25" s="83" t="str">
        <f>IF(B25="","",IF($P$7="Steel",2,IF($P$7="Fireprotect",VLOOKUP(MAX(C25:F25),'The Costumer''s Details'!$AD$15:$AF$18,3),VLOOKUP(MAX(C25:F25),'The Costumer''s Details'!$AD$10:$AF$13,3))))</f>
        <v/>
      </c>
      <c r="M25" s="68" t="str">
        <f t="shared" si="0"/>
        <v/>
      </c>
      <c r="N25" s="68" t="str">
        <f t="shared" si="1"/>
        <v/>
      </c>
      <c r="O25" s="67"/>
      <c r="P25" s="12"/>
    </row>
    <row r="26" spans="1:16" ht="17.25" customHeight="1" x14ac:dyDescent="0.25">
      <c r="A26" s="104"/>
      <c r="B26" s="1"/>
      <c r="C26" s="66"/>
      <c r="D26" s="66"/>
      <c r="E26" s="66"/>
      <c r="F26" s="66"/>
      <c r="G26" s="5"/>
      <c r="H26" s="66"/>
      <c r="I26" s="66"/>
      <c r="J26" s="68" t="str">
        <f t="shared" si="2"/>
        <v/>
      </c>
      <c r="K26" s="68" t="str">
        <f t="shared" si="3"/>
        <v/>
      </c>
      <c r="L26" s="83" t="str">
        <f>IF(B26="","",IF($P$7="Steel",2,IF($P$7="Fireprotect",VLOOKUP(MAX(C26:F26),'The Costumer''s Details'!$AD$15:$AF$18,3),VLOOKUP(MAX(C26:F26),'The Costumer''s Details'!$AD$10:$AF$13,3))))</f>
        <v/>
      </c>
      <c r="M26" s="68" t="str">
        <f t="shared" si="0"/>
        <v/>
      </c>
      <c r="N26" s="68" t="str">
        <f t="shared" si="1"/>
        <v/>
      </c>
      <c r="O26" s="67"/>
      <c r="P26" s="12"/>
    </row>
    <row r="27" spans="1:16" ht="17.25" customHeight="1" x14ac:dyDescent="0.25">
      <c r="A27" s="104"/>
      <c r="B27" s="1"/>
      <c r="C27" s="66"/>
      <c r="D27" s="66"/>
      <c r="E27" s="66"/>
      <c r="F27" s="66"/>
      <c r="G27" s="5"/>
      <c r="H27" s="66"/>
      <c r="I27" s="66"/>
      <c r="J27" s="68" t="str">
        <f t="shared" si="2"/>
        <v/>
      </c>
      <c r="K27" s="68" t="str">
        <f t="shared" si="3"/>
        <v/>
      </c>
      <c r="L27" s="83" t="str">
        <f>IF(B27="","",IF($P$7="Steel",2,IF($P$7="Fireprotect",VLOOKUP(MAX(C27:F27),'The Costumer''s Details'!$AD$15:$AF$18,3),VLOOKUP(MAX(C27:F27),'The Costumer''s Details'!$AD$10:$AF$13,3))))</f>
        <v/>
      </c>
      <c r="M27" s="68" t="str">
        <f t="shared" si="0"/>
        <v/>
      </c>
      <c r="N27" s="68" t="str">
        <f t="shared" si="1"/>
        <v/>
      </c>
      <c r="O27" s="67"/>
      <c r="P27" s="12"/>
    </row>
    <row r="28" spans="1:16" ht="17.25" customHeight="1" x14ac:dyDescent="0.25">
      <c r="A28" s="104"/>
      <c r="B28" s="1"/>
      <c r="C28" s="66"/>
      <c r="D28" s="66"/>
      <c r="E28" s="66"/>
      <c r="F28" s="66"/>
      <c r="G28" s="5"/>
      <c r="H28" s="66"/>
      <c r="I28" s="66"/>
      <c r="J28" s="68" t="str">
        <f t="shared" si="2"/>
        <v/>
      </c>
      <c r="K28" s="68" t="str">
        <f t="shared" si="3"/>
        <v/>
      </c>
      <c r="L28" s="83" t="str">
        <f>IF(B28="","",IF($P$7="Steel",2,IF($P$7="Fireprotect",VLOOKUP(MAX(C28:F28),'The Costumer''s Details'!$AD$15:$AF$18,3),VLOOKUP(MAX(C28:F28),'The Costumer''s Details'!$AD$10:$AF$13,3))))</f>
        <v/>
      </c>
      <c r="M28" s="68" t="str">
        <f t="shared" si="0"/>
        <v/>
      </c>
      <c r="N28" s="68" t="str">
        <f t="shared" si="1"/>
        <v/>
      </c>
      <c r="O28" s="67"/>
      <c r="P28" s="12"/>
    </row>
    <row r="29" spans="1:16" ht="17.25" customHeight="1" x14ac:dyDescent="0.25">
      <c r="A29" s="104"/>
      <c r="B29" s="1"/>
      <c r="C29" s="66"/>
      <c r="D29" s="66"/>
      <c r="E29" s="66"/>
      <c r="F29" s="66"/>
      <c r="G29" s="5"/>
      <c r="H29" s="66"/>
      <c r="I29" s="66"/>
      <c r="J29" s="68" t="str">
        <f t="shared" si="2"/>
        <v/>
      </c>
      <c r="K29" s="68" t="str">
        <f t="shared" si="3"/>
        <v/>
      </c>
      <c r="L29" s="83" t="str">
        <f>IF(B29="","",IF($P$7="Steel",2,IF($P$7="Fireprotect",VLOOKUP(MAX(C29:F29),'The Costumer''s Details'!$AD$15:$AF$18,3),VLOOKUP(MAX(C29:F29),'The Costumer''s Details'!$AD$10:$AF$13,3))))</f>
        <v/>
      </c>
      <c r="M29" s="68" t="str">
        <f t="shared" si="0"/>
        <v/>
      </c>
      <c r="N29" s="68" t="str">
        <f t="shared" si="1"/>
        <v/>
      </c>
      <c r="O29" s="67"/>
      <c r="P29" s="12"/>
    </row>
    <row r="30" spans="1:16" ht="17.25" customHeight="1" x14ac:dyDescent="0.25">
      <c r="A30" s="104"/>
      <c r="B30" s="1"/>
      <c r="C30" s="66"/>
      <c r="D30" s="66"/>
      <c r="E30" s="66"/>
      <c r="F30" s="66"/>
      <c r="G30" s="5"/>
      <c r="H30" s="66"/>
      <c r="I30" s="66"/>
      <c r="J30" s="68" t="str">
        <f t="shared" si="2"/>
        <v/>
      </c>
      <c r="K30" s="68" t="str">
        <f t="shared" si="3"/>
        <v/>
      </c>
      <c r="L30" s="83" t="str">
        <f>IF(B30="","",IF($P$7="Steel",2,IF($P$7="Fireprotect",VLOOKUP(MAX(C30:F30),'The Costumer''s Details'!$AD$15:$AF$18,3),VLOOKUP(MAX(C30:F30),'The Costumer''s Details'!$AD$10:$AF$13,3))))</f>
        <v/>
      </c>
      <c r="M30" s="68" t="str">
        <f t="shared" si="0"/>
        <v/>
      </c>
      <c r="N30" s="68" t="str">
        <f t="shared" si="1"/>
        <v/>
      </c>
      <c r="O30" s="67"/>
      <c r="P30" s="12"/>
    </row>
    <row r="31" spans="1:16" ht="17.25" customHeight="1" x14ac:dyDescent="0.25">
      <c r="A31" s="104"/>
      <c r="B31" s="1"/>
      <c r="C31" s="66"/>
      <c r="D31" s="66"/>
      <c r="E31" s="66"/>
      <c r="F31" s="66"/>
      <c r="G31" s="5"/>
      <c r="H31" s="66"/>
      <c r="I31" s="66"/>
      <c r="J31" s="68" t="str">
        <f t="shared" si="2"/>
        <v/>
      </c>
      <c r="K31" s="68" t="str">
        <f t="shared" si="3"/>
        <v/>
      </c>
      <c r="L31" s="83" t="str">
        <f>IF(B31="","",IF($P$7="Steel",2,IF($P$7="Fireprotect",VLOOKUP(MAX(C31:F31),'The Costumer''s Details'!$AD$15:$AF$18,3),VLOOKUP(MAX(C31:F31),'The Costumer''s Details'!$AD$10:$AF$13,3))))</f>
        <v/>
      </c>
      <c r="M31" s="68" t="str">
        <f t="shared" si="0"/>
        <v/>
      </c>
      <c r="N31" s="68" t="str">
        <f t="shared" si="1"/>
        <v/>
      </c>
      <c r="O31" s="67"/>
      <c r="P31" s="12"/>
    </row>
    <row r="32" spans="1:16" ht="17.25" customHeight="1" x14ac:dyDescent="0.25">
      <c r="A32" s="104"/>
      <c r="B32" s="1"/>
      <c r="C32" s="66"/>
      <c r="D32" s="66"/>
      <c r="E32" s="66"/>
      <c r="F32" s="66"/>
      <c r="G32" s="5"/>
      <c r="H32" s="66"/>
      <c r="I32" s="66"/>
      <c r="J32" s="68" t="str">
        <f t="shared" si="2"/>
        <v/>
      </c>
      <c r="K32" s="68" t="str">
        <f t="shared" si="3"/>
        <v/>
      </c>
      <c r="L32" s="83" t="str">
        <f>IF(B32="","",IF($P$7="Steel",2,IF($P$7="Fireprotect",VLOOKUP(MAX(C32:F32),'The Costumer''s Details'!$AD$15:$AF$18,3),VLOOKUP(MAX(C32:F32),'The Costumer''s Details'!$AD$10:$AF$13,3))))</f>
        <v/>
      </c>
      <c r="M32" s="68" t="str">
        <f t="shared" si="0"/>
        <v/>
      </c>
      <c r="N32" s="68" t="str">
        <f t="shared" si="1"/>
        <v/>
      </c>
      <c r="O32" s="67"/>
      <c r="P32" s="12"/>
    </row>
    <row r="33" spans="1:16" ht="17.25" customHeight="1" x14ac:dyDescent="0.25">
      <c r="A33" s="104"/>
      <c r="B33" s="1"/>
      <c r="C33" s="66"/>
      <c r="D33" s="66"/>
      <c r="E33" s="66"/>
      <c r="F33" s="66"/>
      <c r="G33" s="5"/>
      <c r="H33" s="66"/>
      <c r="I33" s="66"/>
      <c r="J33" s="68" t="str">
        <f t="shared" si="2"/>
        <v/>
      </c>
      <c r="K33" s="68" t="str">
        <f t="shared" si="3"/>
        <v/>
      </c>
      <c r="L33" s="83" t="str">
        <f>IF(B33="","",IF($P$7="Steel",2,IF($P$7="Fireprotect",VLOOKUP(MAX(C33:F33),'The Costumer''s Details'!$AD$15:$AF$18,3),VLOOKUP(MAX(C33:F33),'The Costumer''s Details'!$AD$10:$AF$13,3))))</f>
        <v/>
      </c>
      <c r="M33" s="68" t="str">
        <f t="shared" si="0"/>
        <v/>
      </c>
      <c r="N33" s="68" t="str">
        <f t="shared" si="1"/>
        <v/>
      </c>
      <c r="O33" s="67"/>
      <c r="P33" s="12"/>
    </row>
    <row r="34" spans="1:16" ht="17.25" customHeight="1" x14ac:dyDescent="0.25">
      <c r="A34" s="104"/>
      <c r="B34" s="1"/>
      <c r="C34" s="66"/>
      <c r="D34" s="66"/>
      <c r="E34" s="66"/>
      <c r="F34" s="66"/>
      <c r="G34" s="5"/>
      <c r="H34" s="66"/>
      <c r="I34" s="66"/>
      <c r="J34" s="68" t="str">
        <f t="shared" si="2"/>
        <v/>
      </c>
      <c r="K34" s="68" t="str">
        <f t="shared" si="3"/>
        <v/>
      </c>
      <c r="L34" s="83" t="str">
        <f>IF(B34="","",IF($P$7="Steel",2,IF($P$7="Fireprotect",VLOOKUP(MAX(C34:F34),'The Costumer''s Details'!$AD$15:$AF$18,3),VLOOKUP(MAX(C34:F34),'The Costumer''s Details'!$AD$10:$AF$13,3))))</f>
        <v/>
      </c>
      <c r="M34" s="68" t="str">
        <f t="shared" si="0"/>
        <v/>
      </c>
      <c r="N34" s="68" t="str">
        <f t="shared" si="1"/>
        <v/>
      </c>
      <c r="O34" s="67"/>
      <c r="P34" s="12"/>
    </row>
    <row r="35" spans="1:16" ht="17.25" customHeight="1" x14ac:dyDescent="0.25">
      <c r="A35" s="104"/>
      <c r="B35" s="1"/>
      <c r="C35" s="66"/>
      <c r="D35" s="66"/>
      <c r="E35" s="66"/>
      <c r="F35" s="66"/>
      <c r="G35" s="5"/>
      <c r="H35" s="66"/>
      <c r="I35" s="66"/>
      <c r="J35" s="68" t="str">
        <f t="shared" si="2"/>
        <v/>
      </c>
      <c r="K35" s="68" t="str">
        <f t="shared" si="3"/>
        <v/>
      </c>
      <c r="L35" s="83" t="str">
        <f>IF(B35="","",IF($P$7="Steel",2,IF($P$7="Fireprotect",VLOOKUP(MAX(C35:F35),'The Costumer''s Details'!$AD$15:$AF$18,3),VLOOKUP(MAX(C35:F35),'The Costumer''s Details'!$AD$10:$AF$13,3))))</f>
        <v/>
      </c>
      <c r="M35" s="68" t="str">
        <f t="shared" si="0"/>
        <v/>
      </c>
      <c r="N35" s="68" t="str">
        <f t="shared" si="1"/>
        <v/>
      </c>
      <c r="O35" s="67"/>
      <c r="P35" s="12"/>
    </row>
    <row r="36" spans="1:16" ht="17.25" customHeight="1" x14ac:dyDescent="0.25">
      <c r="A36" s="104"/>
      <c r="B36" s="1"/>
      <c r="C36" s="66"/>
      <c r="D36" s="66"/>
      <c r="E36" s="66"/>
      <c r="F36" s="66"/>
      <c r="G36" s="5"/>
      <c r="H36" s="66"/>
      <c r="I36" s="66"/>
      <c r="J36" s="68" t="str">
        <f t="shared" si="2"/>
        <v/>
      </c>
      <c r="K36" s="68" t="str">
        <f t="shared" si="3"/>
        <v/>
      </c>
      <c r="L36" s="83" t="str">
        <f>IF(B36="","",IF($P$7="Steel",2,IF($P$7="Fireprotect",VLOOKUP(MAX(C36:F36),'The Costumer''s Details'!$AD$15:$AF$18,3),VLOOKUP(MAX(C36:F36),'The Costumer''s Details'!$AD$10:$AF$13,3))))</f>
        <v/>
      </c>
      <c r="M36" s="68" t="str">
        <f t="shared" si="0"/>
        <v/>
      </c>
      <c r="N36" s="68" t="str">
        <f t="shared" si="1"/>
        <v/>
      </c>
      <c r="O36" s="67"/>
      <c r="P36" s="12"/>
    </row>
    <row r="37" spans="1:16" ht="17.25" customHeight="1" x14ac:dyDescent="0.25">
      <c r="A37" s="104"/>
      <c r="B37" s="1"/>
      <c r="C37" s="66"/>
      <c r="D37" s="66"/>
      <c r="E37" s="66"/>
      <c r="F37" s="66"/>
      <c r="G37" s="5"/>
      <c r="H37" s="66"/>
      <c r="I37" s="66"/>
      <c r="J37" s="68" t="str">
        <f t="shared" si="2"/>
        <v/>
      </c>
      <c r="K37" s="68" t="str">
        <f t="shared" si="3"/>
        <v/>
      </c>
      <c r="L37" s="83" t="str">
        <f>IF(B37="","",IF($P$7="Steel",2,IF($P$7="Fireprotect",VLOOKUP(MAX(C37:F37),'The Costumer''s Details'!$AD$15:$AF$18,3),VLOOKUP(MAX(C37:F37),'The Costumer''s Details'!$AD$10:$AF$13,3))))</f>
        <v/>
      </c>
      <c r="M37" s="68" t="str">
        <f t="shared" si="0"/>
        <v/>
      </c>
      <c r="N37" s="68" t="str">
        <f t="shared" si="1"/>
        <v/>
      </c>
      <c r="O37" s="67"/>
      <c r="P37" s="12"/>
    </row>
    <row r="38" spans="1:16" ht="17.25" customHeight="1" x14ac:dyDescent="0.25">
      <c r="A38" s="104"/>
      <c r="B38" s="1"/>
      <c r="C38" s="66"/>
      <c r="D38" s="66"/>
      <c r="E38" s="66"/>
      <c r="F38" s="66"/>
      <c r="G38" s="5"/>
      <c r="H38" s="66"/>
      <c r="I38" s="66"/>
      <c r="J38" s="68" t="str">
        <f t="shared" si="2"/>
        <v/>
      </c>
      <c r="K38" s="68" t="str">
        <f t="shared" si="3"/>
        <v/>
      </c>
      <c r="L38" s="83" t="str">
        <f>IF(B38="","",IF($P$7="Steel",2,IF($P$7="Fireprotect",VLOOKUP(MAX(C38:F38),'The Costumer''s Details'!$AD$15:$AF$18,3),VLOOKUP(MAX(C38:F38),'The Costumer''s Details'!$AD$10:$AF$13,3))))</f>
        <v/>
      </c>
      <c r="M38" s="68" t="str">
        <f t="shared" si="0"/>
        <v/>
      </c>
      <c r="N38" s="68" t="str">
        <f t="shared" si="1"/>
        <v/>
      </c>
      <c r="O38" s="67"/>
      <c r="P38" s="12"/>
    </row>
    <row r="39" spans="1:16" ht="17.25" customHeight="1" x14ac:dyDescent="0.25">
      <c r="A39" s="104"/>
      <c r="B39" s="1"/>
      <c r="C39" s="66"/>
      <c r="D39" s="66"/>
      <c r="E39" s="66"/>
      <c r="F39" s="66"/>
      <c r="G39" s="5"/>
      <c r="H39" s="66"/>
      <c r="I39" s="66"/>
      <c r="J39" s="68" t="str">
        <f t="shared" si="2"/>
        <v/>
      </c>
      <c r="K39" s="68" t="str">
        <f t="shared" si="3"/>
        <v/>
      </c>
      <c r="L39" s="83" t="str">
        <f>IF(B39="","",IF($P$7="Steel",2,IF($P$7="Fireprotect",VLOOKUP(MAX(C39:F39),'The Costumer''s Details'!$AD$15:$AF$18,3),VLOOKUP(MAX(C39:F39),'The Costumer''s Details'!$AD$10:$AF$13,3))))</f>
        <v/>
      </c>
      <c r="M39" s="68" t="str">
        <f t="shared" si="0"/>
        <v/>
      </c>
      <c r="N39" s="68" t="str">
        <f t="shared" si="1"/>
        <v/>
      </c>
      <c r="O39" s="67"/>
      <c r="P39" s="12"/>
    </row>
    <row r="40" spans="1:16" ht="17.25" customHeight="1" x14ac:dyDescent="0.25">
      <c r="A40" s="104"/>
      <c r="B40" s="1"/>
      <c r="C40" s="66"/>
      <c r="D40" s="66"/>
      <c r="E40" s="66"/>
      <c r="F40" s="66"/>
      <c r="G40" s="5"/>
      <c r="H40" s="66"/>
      <c r="I40" s="66"/>
      <c r="J40" s="68" t="str">
        <f t="shared" si="2"/>
        <v/>
      </c>
      <c r="K40" s="68" t="str">
        <f t="shared" si="3"/>
        <v/>
      </c>
      <c r="L40" s="83" t="str">
        <f>IF(B40="","",IF($P$7="Steel",2,IF($P$7="Fireprotect",VLOOKUP(MAX(C40:F40),'The Costumer''s Details'!$AD$15:$AF$18,3),VLOOKUP(MAX(C40:F40),'The Costumer''s Details'!$AD$10:$AF$13,3))))</f>
        <v/>
      </c>
      <c r="M40" s="68" t="str">
        <f t="shared" si="0"/>
        <v/>
      </c>
      <c r="N40" s="68" t="str">
        <f t="shared" si="1"/>
        <v/>
      </c>
      <c r="O40" s="67"/>
      <c r="P40" s="12"/>
    </row>
    <row r="41" spans="1:16" ht="17.25" customHeight="1" x14ac:dyDescent="0.25">
      <c r="A41" s="104"/>
      <c r="B41" s="1"/>
      <c r="C41" s="66"/>
      <c r="D41" s="66"/>
      <c r="E41" s="66"/>
      <c r="F41" s="66"/>
      <c r="G41" s="5"/>
      <c r="H41" s="66"/>
      <c r="I41" s="66"/>
      <c r="J41" s="68" t="str">
        <f t="shared" si="2"/>
        <v/>
      </c>
      <c r="K41" s="68" t="str">
        <f t="shared" si="3"/>
        <v/>
      </c>
      <c r="L41" s="83" t="str">
        <f>IF(B41="","",IF($P$7="Steel",2,IF($P$7="Fireprotect",VLOOKUP(MAX(C41:F41),'The Costumer''s Details'!$AD$15:$AF$18,3),VLOOKUP(MAX(C41:F41),'The Costumer''s Details'!$AD$10:$AF$13,3))))</f>
        <v/>
      </c>
      <c r="M41" s="68" t="str">
        <f t="shared" si="0"/>
        <v/>
      </c>
      <c r="N41" s="68" t="str">
        <f t="shared" si="1"/>
        <v/>
      </c>
      <c r="O41" s="67"/>
      <c r="P41" s="12"/>
    </row>
    <row r="42" spans="1:16" ht="17.25" customHeight="1" x14ac:dyDescent="0.25">
      <c r="A42" s="104"/>
      <c r="B42" s="1"/>
      <c r="C42" s="66"/>
      <c r="D42" s="66"/>
      <c r="E42" s="66"/>
      <c r="F42" s="66"/>
      <c r="G42" s="5"/>
      <c r="H42" s="66"/>
      <c r="I42" s="66"/>
      <c r="J42" s="68" t="str">
        <f t="shared" si="2"/>
        <v/>
      </c>
      <c r="K42" s="68" t="str">
        <f t="shared" si="3"/>
        <v/>
      </c>
      <c r="L42" s="83" t="str">
        <f>IF(B42="","",IF($P$7="Steel",2,IF($P$7="Fireprotect",VLOOKUP(MAX(C42:F42),'The Costumer''s Details'!$AD$15:$AF$18,3),VLOOKUP(MAX(C42:F42),'The Costumer''s Details'!$AD$10:$AF$13,3))))</f>
        <v/>
      </c>
      <c r="M42" s="68" t="str">
        <f t="shared" si="0"/>
        <v/>
      </c>
      <c r="N42" s="68" t="str">
        <f t="shared" si="1"/>
        <v/>
      </c>
      <c r="O42" s="67"/>
      <c r="P42" s="12"/>
    </row>
    <row r="43" spans="1:16" ht="17.25" customHeight="1" x14ac:dyDescent="0.25">
      <c r="A43" s="104"/>
      <c r="B43" s="1"/>
      <c r="C43" s="66"/>
      <c r="D43" s="66"/>
      <c r="E43" s="66"/>
      <c r="F43" s="66"/>
      <c r="G43" s="5"/>
      <c r="H43" s="66"/>
      <c r="I43" s="66"/>
      <c r="J43" s="68" t="str">
        <f t="shared" si="2"/>
        <v/>
      </c>
      <c r="K43" s="68" t="str">
        <f t="shared" si="3"/>
        <v/>
      </c>
      <c r="L43" s="83" t="str">
        <f>IF(B43="","",IF($P$7="Steel",2,IF($P$7="Fireprotect",VLOOKUP(MAX(C43:F43),'The Costumer''s Details'!$AD$15:$AF$18,3),VLOOKUP(MAX(C43:F43),'The Costumer''s Details'!$AD$10:$AF$13,3))))</f>
        <v/>
      </c>
      <c r="M43" s="68" t="str">
        <f t="shared" si="0"/>
        <v/>
      </c>
      <c r="N43" s="68" t="str">
        <f t="shared" si="1"/>
        <v/>
      </c>
      <c r="O43" s="67"/>
      <c r="P43" s="12"/>
    </row>
    <row r="44" spans="1:16" ht="17.25" customHeight="1" x14ac:dyDescent="0.25">
      <c r="A44" s="104"/>
      <c r="B44" s="1"/>
      <c r="C44" s="66"/>
      <c r="D44" s="66"/>
      <c r="E44" s="66"/>
      <c r="F44" s="66"/>
      <c r="G44" s="5"/>
      <c r="H44" s="66"/>
      <c r="I44" s="66"/>
      <c r="J44" s="68" t="str">
        <f t="shared" si="2"/>
        <v/>
      </c>
      <c r="K44" s="68" t="str">
        <f t="shared" si="3"/>
        <v/>
      </c>
      <c r="L44" s="83" t="str">
        <f>IF(B44="","",IF($P$7="Steel",2,IF($P$7="Fireprotect",VLOOKUP(MAX(C44:F44),'The Costumer''s Details'!$AD$15:$AF$18,3),VLOOKUP(MAX(C44:F44),'The Costumer''s Details'!$AD$10:$AF$13,3))))</f>
        <v/>
      </c>
      <c r="M44" s="68" t="str">
        <f t="shared" si="0"/>
        <v/>
      </c>
      <c r="N44" s="68" t="str">
        <f t="shared" si="1"/>
        <v/>
      </c>
      <c r="O44" s="67"/>
      <c r="P44" s="12"/>
    </row>
    <row r="45" spans="1:16" ht="17.25" customHeight="1" x14ac:dyDescent="0.25">
      <c r="A45" s="104"/>
      <c r="B45" s="1"/>
      <c r="C45" s="66"/>
      <c r="D45" s="66"/>
      <c r="E45" s="66"/>
      <c r="F45" s="66"/>
      <c r="G45" s="5"/>
      <c r="H45" s="66"/>
      <c r="I45" s="66"/>
      <c r="J45" s="68" t="str">
        <f t="shared" si="2"/>
        <v/>
      </c>
      <c r="K45" s="68" t="str">
        <f t="shared" si="3"/>
        <v/>
      </c>
      <c r="L45" s="83" t="str">
        <f>IF(B45="","",IF($P$7="Steel",2,IF($P$7="Fireprotect",VLOOKUP(MAX(C45:F45),'The Costumer''s Details'!$AD$15:$AF$18,3),VLOOKUP(MAX(C45:F45),'The Costumer''s Details'!$AD$10:$AF$13,3))))</f>
        <v/>
      </c>
      <c r="M45" s="68" t="str">
        <f t="shared" si="0"/>
        <v/>
      </c>
      <c r="N45" s="68" t="str">
        <f t="shared" si="1"/>
        <v/>
      </c>
      <c r="O45" s="67"/>
      <c r="P45" s="12"/>
    </row>
    <row r="46" spans="1:16" ht="17.25" customHeight="1" x14ac:dyDescent="0.25">
      <c r="A46" s="104"/>
      <c r="B46" s="1"/>
      <c r="C46" s="66"/>
      <c r="D46" s="66"/>
      <c r="E46" s="66"/>
      <c r="F46" s="66"/>
      <c r="G46" s="5"/>
      <c r="H46" s="66"/>
      <c r="I46" s="66"/>
      <c r="J46" s="68" t="str">
        <f t="shared" si="2"/>
        <v/>
      </c>
      <c r="K46" s="68" t="str">
        <f t="shared" si="3"/>
        <v/>
      </c>
      <c r="L46" s="83" t="str">
        <f>IF(B46="","",IF($P$7="Steel",2,IF($P$7="Fireprotect",VLOOKUP(MAX(C46:F46),'The Costumer''s Details'!$AD$15:$AF$18,3),VLOOKUP(MAX(C46:F46),'The Costumer''s Details'!$AD$10:$AF$13,3))))</f>
        <v/>
      </c>
      <c r="M46" s="68" t="str">
        <f t="shared" si="0"/>
        <v/>
      </c>
      <c r="N46" s="68" t="str">
        <f t="shared" si="1"/>
        <v/>
      </c>
      <c r="O46" s="67"/>
      <c r="P46" s="12"/>
    </row>
    <row r="47" spans="1:16" ht="17.25" customHeight="1" x14ac:dyDescent="0.25">
      <c r="A47" s="104"/>
      <c r="B47" s="1"/>
      <c r="C47" s="66"/>
      <c r="D47" s="66"/>
      <c r="E47" s="66"/>
      <c r="F47" s="66"/>
      <c r="G47" s="5"/>
      <c r="H47" s="66"/>
      <c r="I47" s="66"/>
      <c r="J47" s="68" t="str">
        <f t="shared" si="2"/>
        <v/>
      </c>
      <c r="K47" s="68" t="str">
        <f t="shared" si="3"/>
        <v/>
      </c>
      <c r="L47" s="83" t="str">
        <f>IF(B47="","",IF($P$7="Steel",2,IF($P$7="Fireprotect",VLOOKUP(MAX(C47:F47),'The Costumer''s Details'!$AD$15:$AF$18,3),VLOOKUP(MAX(C47:F47),'The Costumer''s Details'!$AD$10:$AF$13,3))))</f>
        <v/>
      </c>
      <c r="M47" s="68" t="str">
        <f t="shared" si="0"/>
        <v/>
      </c>
      <c r="N47" s="68" t="str">
        <f t="shared" si="1"/>
        <v/>
      </c>
      <c r="O47" s="67"/>
      <c r="P47" s="12"/>
    </row>
    <row r="48" spans="1:16" ht="17.25" customHeight="1" x14ac:dyDescent="0.25">
      <c r="A48" s="104"/>
      <c r="B48" s="1"/>
      <c r="C48" s="66"/>
      <c r="D48" s="66"/>
      <c r="E48" s="66"/>
      <c r="F48" s="66"/>
      <c r="G48" s="5"/>
      <c r="H48" s="66"/>
      <c r="I48" s="66"/>
      <c r="J48" s="68" t="str">
        <f t="shared" si="2"/>
        <v/>
      </c>
      <c r="K48" s="68" t="str">
        <f t="shared" si="3"/>
        <v/>
      </c>
      <c r="L48" s="83" t="str">
        <f>IF(B48="","",IF($P$7="Steel",2,IF($P$7="Fireprotect",VLOOKUP(MAX(C48:F48),'The Costumer''s Details'!$AD$15:$AF$18,3),VLOOKUP(MAX(C48:F48),'The Costumer''s Details'!$AD$10:$AF$13,3))))</f>
        <v/>
      </c>
      <c r="M48" s="68" t="str">
        <f t="shared" si="0"/>
        <v/>
      </c>
      <c r="N48" s="68" t="str">
        <f t="shared" si="1"/>
        <v/>
      </c>
      <c r="O48" s="67"/>
      <c r="P48" s="12"/>
    </row>
    <row r="49" spans="1:16" ht="17.25" customHeight="1" x14ac:dyDescent="0.25">
      <c r="A49" s="104"/>
      <c r="B49" s="1"/>
      <c r="C49" s="66"/>
      <c r="D49" s="66"/>
      <c r="E49" s="66"/>
      <c r="F49" s="66"/>
      <c r="G49" s="5"/>
      <c r="H49" s="66"/>
      <c r="I49" s="66"/>
      <c r="J49" s="68" t="str">
        <f t="shared" si="2"/>
        <v/>
      </c>
      <c r="K49" s="68" t="str">
        <f t="shared" si="3"/>
        <v/>
      </c>
      <c r="L49" s="83" t="str">
        <f>IF(B49="","",IF($P$7="Steel",2,IF($P$7="Fireprotect",VLOOKUP(MAX(C49:F49),'The Costumer''s Details'!$AD$15:$AF$18,3),VLOOKUP(MAX(C49:F49),'The Costumer''s Details'!$AD$10:$AF$13,3))))</f>
        <v/>
      </c>
      <c r="M49" s="68" t="str">
        <f t="shared" si="0"/>
        <v/>
      </c>
      <c r="N49" s="68" t="str">
        <f t="shared" si="1"/>
        <v/>
      </c>
      <c r="O49" s="67"/>
      <c r="P49" s="12"/>
    </row>
    <row r="50" spans="1:16" ht="17.25" customHeight="1" x14ac:dyDescent="0.25">
      <c r="A50" s="104"/>
      <c r="B50" s="1"/>
      <c r="C50" s="66"/>
      <c r="D50" s="66"/>
      <c r="E50" s="66"/>
      <c r="F50" s="66"/>
      <c r="G50" s="5"/>
      <c r="H50" s="66"/>
      <c r="I50" s="66"/>
      <c r="J50" s="68" t="str">
        <f t="shared" si="2"/>
        <v/>
      </c>
      <c r="K50" s="68" t="str">
        <f t="shared" si="3"/>
        <v/>
      </c>
      <c r="L50" s="83" t="str">
        <f>IF(B50="","",IF($P$7="Steel",2,IF($P$7="Fireprotect",VLOOKUP(MAX(C50:F50),'The Costumer''s Details'!$AD$15:$AF$18,3),VLOOKUP(MAX(C50:F50),'The Costumer''s Details'!$AD$10:$AF$13,3))))</f>
        <v/>
      </c>
      <c r="M50" s="68" t="str">
        <f t="shared" si="0"/>
        <v/>
      </c>
      <c r="N50" s="68" t="str">
        <f t="shared" si="1"/>
        <v/>
      </c>
      <c r="O50" s="67"/>
      <c r="P50" s="12"/>
    </row>
    <row r="51" spans="1:16" ht="17.25" customHeight="1" x14ac:dyDescent="0.25">
      <c r="A51" s="104"/>
      <c r="B51" s="1"/>
      <c r="C51" s="66"/>
      <c r="D51" s="66"/>
      <c r="E51" s="66"/>
      <c r="F51" s="66"/>
      <c r="G51" s="5"/>
      <c r="H51" s="66"/>
      <c r="I51" s="66"/>
      <c r="J51" s="68" t="str">
        <f t="shared" si="2"/>
        <v/>
      </c>
      <c r="K51" s="68" t="str">
        <f t="shared" si="3"/>
        <v/>
      </c>
      <c r="L51" s="83" t="str">
        <f>IF(B51="","",IF($P$7="Steel",2,IF($P$7="Fireprotect",VLOOKUP(MAX(C51:F51),'The Costumer''s Details'!$AD$15:$AF$18,3),VLOOKUP(MAX(C51:F51),'The Costumer''s Details'!$AD$10:$AF$13,3))))</f>
        <v/>
      </c>
      <c r="M51" s="68" t="str">
        <f t="shared" si="0"/>
        <v/>
      </c>
      <c r="N51" s="68" t="str">
        <f t="shared" si="1"/>
        <v/>
      </c>
      <c r="O51" s="67"/>
      <c r="P51" s="12"/>
    </row>
    <row r="52" spans="1:16" ht="17.25" customHeight="1" x14ac:dyDescent="0.25">
      <c r="A52" s="104"/>
      <c r="B52" s="1"/>
      <c r="C52" s="66"/>
      <c r="D52" s="66"/>
      <c r="E52" s="66"/>
      <c r="F52" s="66"/>
      <c r="G52" s="5"/>
      <c r="H52" s="66"/>
      <c r="I52" s="66"/>
      <c r="J52" s="68" t="str">
        <f t="shared" si="2"/>
        <v/>
      </c>
      <c r="K52" s="68" t="str">
        <f t="shared" si="3"/>
        <v/>
      </c>
      <c r="L52" s="83" t="str">
        <f>IF(B52="","",IF($P$7="Steel",2,IF($P$7="Fireprotect",VLOOKUP(MAX(C52:F52),'The Costumer''s Details'!$AD$15:$AF$18,3),VLOOKUP(MAX(C52:F52),'The Costumer''s Details'!$AD$10:$AF$13,3))))</f>
        <v/>
      </c>
      <c r="M52" s="68" t="str">
        <f t="shared" si="0"/>
        <v/>
      </c>
      <c r="N52" s="68" t="str">
        <f t="shared" si="1"/>
        <v/>
      </c>
      <c r="O52" s="67"/>
      <c r="P52" s="12"/>
    </row>
    <row r="53" spans="1:16" ht="17.25" customHeight="1" x14ac:dyDescent="0.25">
      <c r="A53" s="104"/>
      <c r="B53" s="1"/>
      <c r="C53" s="66"/>
      <c r="D53" s="66"/>
      <c r="E53" s="66"/>
      <c r="F53" s="66"/>
      <c r="G53" s="5"/>
      <c r="H53" s="66"/>
      <c r="I53" s="66"/>
      <c r="J53" s="68" t="str">
        <f t="shared" si="2"/>
        <v/>
      </c>
      <c r="K53" s="68" t="str">
        <f t="shared" si="3"/>
        <v/>
      </c>
      <c r="L53" s="83" t="str">
        <f>IF(B53="","",IF($P$7="Steel",2,IF($P$7="Fireprotect",VLOOKUP(MAX(C53:F53),'The Costumer''s Details'!$AD$15:$AF$18,3),VLOOKUP(MAX(C53:F53),'The Costumer''s Details'!$AD$10:$AF$13,3))))</f>
        <v/>
      </c>
      <c r="M53" s="68" t="str">
        <f t="shared" si="0"/>
        <v/>
      </c>
      <c r="N53" s="68" t="str">
        <f t="shared" si="1"/>
        <v/>
      </c>
      <c r="O53" s="67"/>
      <c r="P53" s="12"/>
    </row>
    <row r="54" spans="1:16" ht="17.25" customHeight="1" x14ac:dyDescent="0.25">
      <c r="A54" s="104"/>
      <c r="B54" s="1"/>
      <c r="C54" s="66"/>
      <c r="D54" s="66"/>
      <c r="E54" s="66"/>
      <c r="F54" s="66"/>
      <c r="G54" s="5"/>
      <c r="H54" s="66"/>
      <c r="I54" s="66"/>
      <c r="J54" s="68" t="str">
        <f t="shared" si="2"/>
        <v/>
      </c>
      <c r="K54" s="68" t="str">
        <f t="shared" si="3"/>
        <v/>
      </c>
      <c r="L54" s="83" t="str">
        <f>IF(B54="","",IF($P$7="Steel",2,IF($P$7="Fireprotect",VLOOKUP(MAX(C54:F54),'The Costumer''s Details'!$AD$15:$AF$18,3),VLOOKUP(MAX(C54:F54),'The Costumer''s Details'!$AD$10:$AF$13,3))))</f>
        <v/>
      </c>
      <c r="M54" s="68" t="str">
        <f t="shared" si="0"/>
        <v/>
      </c>
      <c r="N54" s="68" t="str">
        <f t="shared" si="1"/>
        <v/>
      </c>
      <c r="O54" s="67"/>
      <c r="P54" s="12"/>
    </row>
    <row r="55" spans="1:16" ht="17.25" customHeight="1" x14ac:dyDescent="0.25">
      <c r="A55" s="104"/>
      <c r="B55" s="1"/>
      <c r="C55" s="66"/>
      <c r="D55" s="66"/>
      <c r="E55" s="66"/>
      <c r="F55" s="66"/>
      <c r="G55" s="5"/>
      <c r="H55" s="66"/>
      <c r="I55" s="66"/>
      <c r="J55" s="68" t="str">
        <f t="shared" si="2"/>
        <v/>
      </c>
      <c r="K55" s="68" t="str">
        <f t="shared" si="3"/>
        <v/>
      </c>
      <c r="L55" s="83" t="str">
        <f>IF(B55="","",IF($P$7="Steel",2,IF($P$7="Fireprotect",VLOOKUP(MAX(C55:F55),'The Costumer''s Details'!$AD$15:$AF$18,3),VLOOKUP(MAX(C55:F55),'The Costumer''s Details'!$AD$10:$AF$13,3))))</f>
        <v/>
      </c>
      <c r="M55" s="68" t="str">
        <f t="shared" si="0"/>
        <v/>
      </c>
      <c r="N55" s="68" t="str">
        <f t="shared" si="1"/>
        <v/>
      </c>
      <c r="O55" s="67"/>
      <c r="P55" s="12"/>
    </row>
    <row r="56" spans="1:16" ht="17.25" customHeight="1" x14ac:dyDescent="0.25">
      <c r="A56" s="104"/>
      <c r="B56" s="1"/>
      <c r="C56" s="66"/>
      <c r="D56" s="66"/>
      <c r="E56" s="66"/>
      <c r="F56" s="66"/>
      <c r="G56" s="5"/>
      <c r="H56" s="66"/>
      <c r="I56" s="66"/>
      <c r="J56" s="68" t="str">
        <f t="shared" si="2"/>
        <v/>
      </c>
      <c r="K56" s="68" t="str">
        <f t="shared" si="3"/>
        <v/>
      </c>
      <c r="L56" s="83" t="str">
        <f>IF(B56="","",IF($P$7="Steel",2,IF($P$7="Fireprotect",VLOOKUP(MAX(C56:F56),'The Costumer''s Details'!$AD$15:$AF$18,3),VLOOKUP(MAX(C56:F56),'The Costumer''s Details'!$AD$10:$AF$13,3))))</f>
        <v/>
      </c>
      <c r="M56" s="68" t="str">
        <f t="shared" si="0"/>
        <v/>
      </c>
      <c r="N56" s="68" t="str">
        <f t="shared" si="1"/>
        <v/>
      </c>
      <c r="O56" s="67"/>
      <c r="P56" s="12"/>
    </row>
    <row r="57" spans="1:16" ht="17.25" customHeight="1" x14ac:dyDescent="0.25">
      <c r="A57" s="104"/>
      <c r="B57" s="1"/>
      <c r="C57" s="66"/>
      <c r="D57" s="66"/>
      <c r="E57" s="66"/>
      <c r="F57" s="66"/>
      <c r="G57" s="5"/>
      <c r="H57" s="66"/>
      <c r="I57" s="66"/>
      <c r="J57" s="68" t="str">
        <f t="shared" si="2"/>
        <v/>
      </c>
      <c r="K57" s="68" t="str">
        <f t="shared" si="3"/>
        <v/>
      </c>
      <c r="L57" s="83" t="str">
        <f>IF(B57="","",IF($P$7="Steel",2,IF($P$7="Fireprotect",VLOOKUP(MAX(C57:F57),'The Costumer''s Details'!$AD$15:$AF$18,3),VLOOKUP(MAX(C57:F57),'The Costumer''s Details'!$AD$10:$AF$13,3))))</f>
        <v/>
      </c>
      <c r="M57" s="68" t="str">
        <f t="shared" si="0"/>
        <v/>
      </c>
      <c r="N57" s="68" t="str">
        <f t="shared" si="1"/>
        <v/>
      </c>
      <c r="O57" s="67"/>
      <c r="P57" s="12"/>
    </row>
    <row r="58" spans="1:16" ht="17.25" customHeight="1" x14ac:dyDescent="0.25">
      <c r="A58" s="104"/>
      <c r="B58" s="1"/>
      <c r="C58" s="66"/>
      <c r="D58" s="66"/>
      <c r="E58" s="66"/>
      <c r="F58" s="66"/>
      <c r="G58" s="5"/>
      <c r="H58" s="66"/>
      <c r="I58" s="66"/>
      <c r="J58" s="68" t="str">
        <f t="shared" si="2"/>
        <v/>
      </c>
      <c r="K58" s="68" t="str">
        <f t="shared" si="3"/>
        <v/>
      </c>
      <c r="L58" s="83" t="str">
        <f>IF(B58="","",IF($P$7="Steel",2,IF($P$7="Fireprotect",VLOOKUP(MAX(C58:F58),'The Costumer''s Details'!$AD$15:$AF$18,3),VLOOKUP(MAX(C58:F58),'The Costumer''s Details'!$AD$10:$AF$13,3))))</f>
        <v/>
      </c>
      <c r="M58" s="68" t="str">
        <f t="shared" si="0"/>
        <v/>
      </c>
      <c r="N58" s="68" t="str">
        <f t="shared" si="1"/>
        <v/>
      </c>
      <c r="O58" s="67"/>
      <c r="P58" s="12"/>
    </row>
    <row r="59" spans="1:16" ht="17.25" customHeight="1" x14ac:dyDescent="0.25">
      <c r="A59" s="104"/>
      <c r="B59" s="1"/>
      <c r="C59" s="66"/>
      <c r="D59" s="66"/>
      <c r="E59" s="66"/>
      <c r="F59" s="66"/>
      <c r="G59" s="5"/>
      <c r="H59" s="66"/>
      <c r="I59" s="66"/>
      <c r="J59" s="68" t="str">
        <f t="shared" si="2"/>
        <v/>
      </c>
      <c r="K59" s="68" t="str">
        <f t="shared" si="3"/>
        <v/>
      </c>
      <c r="L59" s="83" t="str">
        <f>IF(B59="","",IF($P$7="Steel",2,IF($P$7="Fireprotect",VLOOKUP(MAX(C59:F59),'The Costumer''s Details'!$AD$15:$AF$18,3),VLOOKUP(MAX(C59:F59),'The Costumer''s Details'!$AD$10:$AF$13,3))))</f>
        <v/>
      </c>
      <c r="M59" s="68" t="str">
        <f t="shared" si="0"/>
        <v/>
      </c>
      <c r="N59" s="68" t="str">
        <f t="shared" si="1"/>
        <v/>
      </c>
      <c r="O59" s="67"/>
      <c r="P59" s="12"/>
    </row>
    <row r="60" spans="1:16" ht="17.25" customHeight="1" x14ac:dyDescent="0.25">
      <c r="A60" s="104"/>
      <c r="B60" s="1"/>
      <c r="C60" s="66"/>
      <c r="D60" s="66"/>
      <c r="E60" s="66"/>
      <c r="F60" s="66"/>
      <c r="G60" s="5"/>
      <c r="H60" s="66"/>
      <c r="I60" s="66"/>
      <c r="J60" s="68" t="str">
        <f t="shared" si="2"/>
        <v/>
      </c>
      <c r="K60" s="68" t="str">
        <f t="shared" si="3"/>
        <v/>
      </c>
      <c r="L60" s="83" t="str">
        <f>IF(B60="","",IF($P$7="Steel",2,IF($P$7="Fireprotect",VLOOKUP(MAX(C60:F60),'The Costumer''s Details'!$AD$15:$AF$18,3),VLOOKUP(MAX(C60:F60),'The Costumer''s Details'!$AD$10:$AF$13,3))))</f>
        <v/>
      </c>
      <c r="M60" s="68" t="str">
        <f t="shared" si="0"/>
        <v/>
      </c>
      <c r="N60" s="68" t="str">
        <f t="shared" si="1"/>
        <v/>
      </c>
      <c r="O60" s="67"/>
      <c r="P60" s="12"/>
    </row>
    <row r="61" spans="1:16" ht="17.25" customHeight="1" x14ac:dyDescent="0.25">
      <c r="A61" s="104"/>
      <c r="B61" s="1"/>
      <c r="C61" s="66"/>
      <c r="D61" s="66"/>
      <c r="E61" s="66"/>
      <c r="F61" s="66"/>
      <c r="G61" s="5"/>
      <c r="H61" s="66"/>
      <c r="I61" s="66"/>
      <c r="J61" s="68" t="str">
        <f t="shared" si="2"/>
        <v/>
      </c>
      <c r="K61" s="68" t="str">
        <f t="shared" si="3"/>
        <v/>
      </c>
      <c r="L61" s="83" t="str">
        <f>IF(B61="","",IF($P$7="Steel",2,IF($P$7="Fireprotect",VLOOKUP(MAX(C61:F61),'The Costumer''s Details'!$AD$15:$AF$18,3),VLOOKUP(MAX(C61:F61),'The Costumer''s Details'!$AD$10:$AF$13,3))))</f>
        <v/>
      </c>
      <c r="M61" s="68" t="str">
        <f t="shared" si="0"/>
        <v/>
      </c>
      <c r="N61" s="68" t="str">
        <f t="shared" si="1"/>
        <v/>
      </c>
      <c r="O61" s="67"/>
      <c r="P61" s="12"/>
    </row>
    <row r="62" spans="1:16" ht="17.25" customHeight="1" x14ac:dyDescent="0.25">
      <c r="A62" s="104"/>
      <c r="B62" s="1"/>
      <c r="C62" s="66"/>
      <c r="D62" s="66"/>
      <c r="E62" s="66"/>
      <c r="F62" s="66"/>
      <c r="G62" s="5"/>
      <c r="H62" s="66"/>
      <c r="I62" s="66"/>
      <c r="J62" s="68" t="str">
        <f t="shared" si="2"/>
        <v/>
      </c>
      <c r="K62" s="68" t="str">
        <f t="shared" si="3"/>
        <v/>
      </c>
      <c r="L62" s="83" t="str">
        <f>IF(B62="","",IF($P$7="Steel",2,IF($P$7="Fireprotect",VLOOKUP(MAX(C62:F62),'The Costumer''s Details'!$AD$15:$AF$18,3),VLOOKUP(MAX(C62:F62),'The Costumer''s Details'!$AD$10:$AF$13,3))))</f>
        <v/>
      </c>
      <c r="M62" s="68" t="str">
        <f t="shared" si="0"/>
        <v/>
      </c>
      <c r="N62" s="68" t="str">
        <f t="shared" si="1"/>
        <v/>
      </c>
      <c r="O62" s="67"/>
      <c r="P62" s="12"/>
    </row>
    <row r="63" spans="1:16" ht="17.25" customHeight="1" x14ac:dyDescent="0.25">
      <c r="A63" s="104"/>
      <c r="B63" s="1"/>
      <c r="C63" s="66"/>
      <c r="D63" s="66"/>
      <c r="E63" s="66"/>
      <c r="F63" s="66"/>
      <c r="G63" s="5"/>
      <c r="H63" s="66"/>
      <c r="I63" s="66"/>
      <c r="J63" s="68" t="str">
        <f t="shared" si="2"/>
        <v/>
      </c>
      <c r="K63" s="68" t="str">
        <f t="shared" si="3"/>
        <v/>
      </c>
      <c r="L63" s="83" t="str">
        <f>IF(B63="","",IF($P$7="Steel",2,IF($P$7="Fireprotect",VLOOKUP(MAX(C63:F63),'The Costumer''s Details'!$AD$15:$AF$18,3),VLOOKUP(MAX(C63:F63),'The Costumer''s Details'!$AD$10:$AF$13,3))))</f>
        <v/>
      </c>
      <c r="M63" s="68" t="str">
        <f t="shared" si="0"/>
        <v/>
      </c>
      <c r="N63" s="68" t="str">
        <f t="shared" si="1"/>
        <v/>
      </c>
      <c r="O63" s="67"/>
      <c r="P63" s="12"/>
    </row>
    <row r="64" spans="1:16" ht="17.25" customHeight="1" x14ac:dyDescent="0.25">
      <c r="A64" s="104"/>
      <c r="B64" s="1"/>
      <c r="C64" s="66"/>
      <c r="D64" s="66"/>
      <c r="E64" s="66"/>
      <c r="F64" s="66"/>
      <c r="G64" s="5"/>
      <c r="H64" s="66"/>
      <c r="I64" s="66"/>
      <c r="J64" s="68" t="str">
        <f t="shared" si="2"/>
        <v/>
      </c>
      <c r="K64" s="68" t="str">
        <f t="shared" si="3"/>
        <v/>
      </c>
      <c r="L64" s="83" t="str">
        <f>IF(B64="","",IF($P$7="Steel",2,IF($P$7="Fireprotect",VLOOKUP(MAX(C64:F64),'The Costumer''s Details'!$AD$15:$AF$18,3),VLOOKUP(MAX(C64:F64),'The Costumer''s Details'!$AD$10:$AF$13,3))))</f>
        <v/>
      </c>
      <c r="M64" s="68" t="str">
        <f t="shared" si="0"/>
        <v/>
      </c>
      <c r="N64" s="68" t="str">
        <f t="shared" si="1"/>
        <v/>
      </c>
      <c r="O64" s="67"/>
      <c r="P64" s="12"/>
    </row>
    <row r="65" spans="1:16" ht="17.25" customHeight="1" x14ac:dyDescent="0.25">
      <c r="A65" s="104"/>
      <c r="B65" s="1"/>
      <c r="C65" s="66"/>
      <c r="D65" s="66"/>
      <c r="E65" s="66"/>
      <c r="F65" s="66"/>
      <c r="G65" s="5"/>
      <c r="H65" s="66"/>
      <c r="I65" s="66"/>
      <c r="J65" s="68" t="str">
        <f t="shared" si="2"/>
        <v/>
      </c>
      <c r="K65" s="68" t="str">
        <f t="shared" si="3"/>
        <v/>
      </c>
      <c r="L65" s="83" t="str">
        <f>IF(B65="","",IF($P$7="Steel",2,IF($P$7="Fireprotect",VLOOKUP(MAX(C65:F65),'The Costumer''s Details'!$AD$15:$AF$18,3),VLOOKUP(MAX(C65:F65),'The Costumer''s Details'!$AD$10:$AF$13,3))))</f>
        <v/>
      </c>
      <c r="M65" s="68" t="str">
        <f t="shared" si="0"/>
        <v/>
      </c>
      <c r="N65" s="68" t="str">
        <f t="shared" si="1"/>
        <v/>
      </c>
      <c r="O65" s="67"/>
      <c r="P65" s="12"/>
    </row>
    <row r="66" spans="1:16" ht="17.25" customHeight="1" x14ac:dyDescent="0.25">
      <c r="A66" s="104"/>
      <c r="B66" s="1"/>
      <c r="C66" s="66"/>
      <c r="D66" s="66"/>
      <c r="E66" s="66"/>
      <c r="F66" s="66"/>
      <c r="G66" s="5"/>
      <c r="H66" s="66"/>
      <c r="I66" s="66"/>
      <c r="J66" s="68" t="str">
        <f t="shared" si="2"/>
        <v/>
      </c>
      <c r="K66" s="68" t="str">
        <f t="shared" si="3"/>
        <v/>
      </c>
      <c r="L66" s="83" t="str">
        <f>IF(B66="","",IF($P$7="Steel",2,IF($P$7="Fireprotect",VLOOKUP(MAX(C66:F66),'The Costumer''s Details'!$AD$15:$AF$18,3),VLOOKUP(MAX(C66:F66),'The Costumer''s Details'!$AD$10:$AF$13,3))))</f>
        <v/>
      </c>
      <c r="M66" s="68" t="str">
        <f t="shared" si="0"/>
        <v/>
      </c>
      <c r="N66" s="68" t="str">
        <f t="shared" si="1"/>
        <v/>
      </c>
      <c r="O66" s="67"/>
      <c r="P66" s="12"/>
    </row>
    <row r="67" spans="1:16" ht="17.25" customHeight="1" x14ac:dyDescent="0.25">
      <c r="A67" s="104"/>
      <c r="B67" s="1"/>
      <c r="C67" s="66"/>
      <c r="D67" s="66"/>
      <c r="E67" s="66"/>
      <c r="F67" s="66"/>
      <c r="G67" s="5"/>
      <c r="H67" s="66"/>
      <c r="I67" s="66"/>
      <c r="J67" s="68" t="str">
        <f t="shared" si="2"/>
        <v/>
      </c>
      <c r="K67" s="68" t="str">
        <f t="shared" si="3"/>
        <v/>
      </c>
      <c r="L67" s="83" t="str">
        <f>IF(B67="","",IF($P$7="Steel",2,IF($P$7="Fireprotect",VLOOKUP(MAX(C67:F67),'The Costumer''s Details'!$AD$15:$AF$18,3),VLOOKUP(MAX(C67:F67),'The Costumer''s Details'!$AD$10:$AF$13,3))))</f>
        <v/>
      </c>
      <c r="M67" s="68" t="str">
        <f t="shared" si="0"/>
        <v/>
      </c>
      <c r="N67" s="68" t="str">
        <f t="shared" si="1"/>
        <v/>
      </c>
      <c r="O67" s="67"/>
      <c r="P67" s="12"/>
    </row>
    <row r="68" spans="1:16" ht="17.25" customHeight="1" x14ac:dyDescent="0.25">
      <c r="A68" s="104"/>
      <c r="B68" s="1"/>
      <c r="C68" s="66"/>
      <c r="D68" s="66"/>
      <c r="E68" s="66"/>
      <c r="F68" s="66"/>
      <c r="G68" s="5"/>
      <c r="H68" s="66"/>
      <c r="I68" s="66"/>
      <c r="J68" s="68" t="str">
        <f t="shared" si="2"/>
        <v/>
      </c>
      <c r="K68" s="68" t="str">
        <f t="shared" si="3"/>
        <v/>
      </c>
      <c r="L68" s="83" t="str">
        <f>IF(B68="","",IF($P$7="Steel",2,IF($P$7="Fireprotect",VLOOKUP(MAX(C68:F68),'The Costumer''s Details'!$AD$15:$AF$18,3),VLOOKUP(MAX(C68:F68),'The Costumer''s Details'!$AD$10:$AF$13,3))))</f>
        <v/>
      </c>
      <c r="M68" s="68" t="str">
        <f t="shared" si="0"/>
        <v/>
      </c>
      <c r="N68" s="68" t="str">
        <f t="shared" si="1"/>
        <v/>
      </c>
      <c r="O68" s="67"/>
      <c r="P68" s="12"/>
    </row>
    <row r="69" spans="1:16" ht="17.25" customHeight="1" x14ac:dyDescent="0.25">
      <c r="A69" s="104"/>
      <c r="B69" s="1"/>
      <c r="C69" s="66"/>
      <c r="D69" s="66"/>
      <c r="E69" s="66"/>
      <c r="F69" s="66"/>
      <c r="G69" s="5"/>
      <c r="H69" s="66"/>
      <c r="I69" s="66"/>
      <c r="J69" s="68" t="str">
        <f t="shared" si="2"/>
        <v/>
      </c>
      <c r="K69" s="68" t="str">
        <f t="shared" si="3"/>
        <v/>
      </c>
      <c r="L69" s="83" t="str">
        <f>IF(B69="","",IF($P$7="Steel",2,IF($P$7="Fireprotect",VLOOKUP(MAX(C69:F69),'The Costumer''s Details'!$AD$15:$AF$18,3),VLOOKUP(MAX(C69:F69),'The Costumer''s Details'!$AD$10:$AF$13,3))))</f>
        <v/>
      </c>
      <c r="M69" s="68" t="str">
        <f t="shared" si="0"/>
        <v/>
      </c>
      <c r="N69" s="68" t="str">
        <f t="shared" si="1"/>
        <v/>
      </c>
      <c r="O69" s="67"/>
      <c r="P69" s="12"/>
    </row>
    <row r="70" spans="1:16" ht="17.25" customHeight="1" x14ac:dyDescent="0.25">
      <c r="A70" s="104"/>
      <c r="B70" s="1"/>
      <c r="C70" s="66"/>
      <c r="D70" s="66"/>
      <c r="E70" s="66"/>
      <c r="F70" s="66"/>
      <c r="G70" s="5"/>
      <c r="H70" s="66"/>
      <c r="I70" s="66"/>
      <c r="J70" s="68" t="str">
        <f t="shared" si="2"/>
        <v/>
      </c>
      <c r="K70" s="68" t="str">
        <f t="shared" si="3"/>
        <v/>
      </c>
      <c r="L70" s="83" t="str">
        <f>IF(B70="","",IF($P$7="Steel",2,IF($P$7="Fireprotect",VLOOKUP(MAX(C70:F70),'The Costumer''s Details'!$AD$15:$AF$18,3),VLOOKUP(MAX(C70:F70),'The Costumer''s Details'!$AD$10:$AF$13,3))))</f>
        <v/>
      </c>
      <c r="M70" s="68" t="str">
        <f t="shared" si="0"/>
        <v/>
      </c>
      <c r="N70" s="68" t="str">
        <f t="shared" si="1"/>
        <v/>
      </c>
      <c r="O70" s="67"/>
      <c r="P70" s="12"/>
    </row>
    <row r="71" spans="1:16" ht="17.25" customHeight="1" x14ac:dyDescent="0.25">
      <c r="A71" s="104"/>
      <c r="B71" s="1"/>
      <c r="C71" s="66"/>
      <c r="D71" s="66"/>
      <c r="E71" s="66"/>
      <c r="F71" s="66"/>
      <c r="G71" s="5"/>
      <c r="H71" s="66"/>
      <c r="I71" s="66"/>
      <c r="J71" s="68" t="str">
        <f t="shared" si="2"/>
        <v/>
      </c>
      <c r="K71" s="68" t="str">
        <f t="shared" si="3"/>
        <v/>
      </c>
      <c r="L71" s="83" t="str">
        <f>IF(B71="","",IF($P$7="Steel",2,IF($P$7="Fireprotect",VLOOKUP(MAX(C71:F71),'The Costumer''s Details'!$AD$15:$AF$18,3),VLOOKUP(MAX(C71:F71),'The Costumer''s Details'!$AD$10:$AF$13,3))))</f>
        <v/>
      </c>
      <c r="M71" s="68" t="str">
        <f t="shared" si="0"/>
        <v/>
      </c>
      <c r="N71" s="68" t="str">
        <f t="shared" si="1"/>
        <v/>
      </c>
      <c r="O71" s="67"/>
      <c r="P71" s="12"/>
    </row>
    <row r="72" spans="1:16" ht="17.25" customHeight="1" x14ac:dyDescent="0.25">
      <c r="A72" s="104"/>
      <c r="B72" s="1"/>
      <c r="C72" s="66"/>
      <c r="D72" s="66"/>
      <c r="E72" s="66"/>
      <c r="F72" s="66"/>
      <c r="G72" s="5"/>
      <c r="H72" s="66"/>
      <c r="I72" s="66"/>
      <c r="J72" s="68" t="str">
        <f t="shared" si="2"/>
        <v/>
      </c>
      <c r="K72" s="68" t="str">
        <f t="shared" si="3"/>
        <v/>
      </c>
      <c r="L72" s="83" t="str">
        <f>IF(B72="","",IF($P$7="Steel",2,IF($P$7="Fireprotect",VLOOKUP(MAX(C72:F72),'The Costumer''s Details'!$AD$15:$AF$18,3),VLOOKUP(MAX(C72:F72),'The Costumer''s Details'!$AD$10:$AF$13,3))))</f>
        <v/>
      </c>
      <c r="M72" s="68" t="str">
        <f t="shared" si="0"/>
        <v/>
      </c>
      <c r="N72" s="68" t="str">
        <f t="shared" si="1"/>
        <v/>
      </c>
      <c r="O72" s="67"/>
      <c r="P72" s="12"/>
    </row>
    <row r="73" spans="1:16" ht="17.25" customHeight="1" x14ac:dyDescent="0.25">
      <c r="A73" s="104"/>
      <c r="B73" s="1"/>
      <c r="C73" s="66"/>
      <c r="D73" s="66"/>
      <c r="E73" s="66"/>
      <c r="F73" s="66"/>
      <c r="G73" s="5"/>
      <c r="H73" s="66"/>
      <c r="I73" s="66"/>
      <c r="J73" s="68" t="str">
        <f t="shared" si="2"/>
        <v/>
      </c>
      <c r="K73" s="68" t="str">
        <f t="shared" si="3"/>
        <v/>
      </c>
      <c r="L73" s="83" t="str">
        <f>IF(B73="","",IF($P$7="Steel",2,IF($P$7="Fireprotect",VLOOKUP(MAX(C73:F73),'The Costumer''s Details'!$AD$15:$AF$18,3),VLOOKUP(MAX(C73:F73),'The Costumer''s Details'!$AD$10:$AF$13,3))))</f>
        <v/>
      </c>
      <c r="M73" s="68" t="str">
        <f t="shared" si="0"/>
        <v/>
      </c>
      <c r="N73" s="68" t="str">
        <f t="shared" si="1"/>
        <v/>
      </c>
      <c r="O73" s="67"/>
      <c r="P73" s="12"/>
    </row>
    <row r="74" spans="1:16" ht="17.25" customHeight="1" x14ac:dyDescent="0.25">
      <c r="A74" s="104"/>
      <c r="B74" s="1"/>
      <c r="C74" s="66"/>
      <c r="D74" s="66"/>
      <c r="E74" s="66"/>
      <c r="F74" s="66"/>
      <c r="G74" s="5"/>
      <c r="H74" s="66"/>
      <c r="I74" s="66"/>
      <c r="J74" s="68" t="str">
        <f t="shared" si="2"/>
        <v/>
      </c>
      <c r="K74" s="68" t="str">
        <f t="shared" si="3"/>
        <v/>
      </c>
      <c r="L74" s="83" t="str">
        <f>IF(B74="","",IF($P$7="Steel",2,IF($P$7="Fireprotect",VLOOKUP(MAX(C74:F74),'The Costumer''s Details'!$AD$15:$AF$18,3),VLOOKUP(MAX(C74:F74),'The Costumer''s Details'!$AD$10:$AF$13,3))))</f>
        <v/>
      </c>
      <c r="M74" s="68" t="str">
        <f t="shared" si="0"/>
        <v/>
      </c>
      <c r="N74" s="68" t="str">
        <f t="shared" si="1"/>
        <v/>
      </c>
      <c r="O74" s="67"/>
      <c r="P74" s="12"/>
    </row>
    <row r="75" spans="1:16" ht="17.25" customHeight="1" x14ac:dyDescent="0.25">
      <c r="A75" s="104"/>
      <c r="B75" s="1"/>
      <c r="C75" s="66"/>
      <c r="D75" s="66"/>
      <c r="E75" s="66"/>
      <c r="F75" s="66"/>
      <c r="G75" s="5"/>
      <c r="H75" s="66"/>
      <c r="I75" s="66"/>
      <c r="J75" s="68" t="str">
        <f t="shared" si="2"/>
        <v/>
      </c>
      <c r="K75" s="68" t="str">
        <f t="shared" si="3"/>
        <v/>
      </c>
      <c r="L75" s="83" t="str">
        <f>IF(B75="","",IF($P$7="Steel",2,IF($P$7="Fireprotect",VLOOKUP(MAX(C75:F75),'The Costumer''s Details'!$AD$15:$AF$18,3),VLOOKUP(MAX(C75:F75),'The Costumer''s Details'!$AD$10:$AF$13,3))))</f>
        <v/>
      </c>
      <c r="M75" s="68" t="str">
        <f t="shared" si="0"/>
        <v/>
      </c>
      <c r="N75" s="68" t="str">
        <f t="shared" si="1"/>
        <v/>
      </c>
      <c r="O75" s="67"/>
      <c r="P75" s="12"/>
    </row>
    <row r="76" spans="1:16" ht="17.25" customHeight="1" x14ac:dyDescent="0.25">
      <c r="A76" s="104"/>
      <c r="B76" s="1"/>
      <c r="C76" s="66"/>
      <c r="D76" s="66"/>
      <c r="E76" s="66"/>
      <c r="F76" s="66"/>
      <c r="G76" s="5"/>
      <c r="H76" s="66"/>
      <c r="I76" s="66"/>
      <c r="J76" s="68" t="str">
        <f t="shared" si="2"/>
        <v/>
      </c>
      <c r="K76" s="68" t="str">
        <f t="shared" si="3"/>
        <v/>
      </c>
      <c r="L76" s="83" t="str">
        <f>IF(B76="","",IF($P$7="Steel",2,IF($P$7="Fireprotect",VLOOKUP(MAX(C76:F76),'The Costumer''s Details'!$AD$15:$AF$18,3),VLOOKUP(MAX(C76:F76),'The Costumer''s Details'!$AD$10:$AF$13,3))))</f>
        <v/>
      </c>
      <c r="M76" s="68" t="str">
        <f t="shared" ref="M76:M139" si="4">IF(B76="","",IF(OR($P$7="Fireprotect",$P$7="Steel"),30,IF(MAX(C76:D76)&lt;=750,20,IF(MAX(C76:D76)&lt;=2000,30,40))))</f>
        <v/>
      </c>
      <c r="N76" s="68" t="str">
        <f t="shared" ref="N76:N139" si="5">IF(B76="","",IF(OR($P$7="Fireprotect",$P$7="Steel"),30,IF(MAX(E76:F76)&lt;=750,20,IF(MAX(E76:F76)&lt;=2000,30,40))))</f>
        <v/>
      </c>
      <c r="O76" s="67"/>
      <c r="P76" s="12"/>
    </row>
    <row r="77" spans="1:16" ht="17.25" customHeight="1" x14ac:dyDescent="0.25">
      <c r="A77" s="104"/>
      <c r="B77" s="1"/>
      <c r="C77" s="66"/>
      <c r="D77" s="66"/>
      <c r="E77" s="66"/>
      <c r="F77" s="66"/>
      <c r="G77" s="5"/>
      <c r="H77" s="66"/>
      <c r="I77" s="66"/>
      <c r="J77" s="68" t="str">
        <f t="shared" ref="J77:J140" si="6">IF(B77="","",40)</f>
        <v/>
      </c>
      <c r="K77" s="68" t="str">
        <f t="shared" ref="K77:K140" si="7">J77</f>
        <v/>
      </c>
      <c r="L77" s="83" t="str">
        <f>IF(B77="","",IF($P$7="Steel",2,IF($P$7="Fireprotect",VLOOKUP(MAX(C77:F77),'The Costumer''s Details'!$AD$15:$AF$18,3),VLOOKUP(MAX(C77:F77),'The Costumer''s Details'!$AD$10:$AF$13,3))))</f>
        <v/>
      </c>
      <c r="M77" s="68" t="str">
        <f t="shared" si="4"/>
        <v/>
      </c>
      <c r="N77" s="68" t="str">
        <f t="shared" si="5"/>
        <v/>
      </c>
      <c r="O77" s="67"/>
      <c r="P77" s="12"/>
    </row>
    <row r="78" spans="1:16" ht="17.25" customHeight="1" x14ac:dyDescent="0.25">
      <c r="A78" s="104"/>
      <c r="B78" s="1"/>
      <c r="C78" s="66"/>
      <c r="D78" s="66"/>
      <c r="E78" s="66"/>
      <c r="F78" s="66"/>
      <c r="G78" s="5"/>
      <c r="H78" s="66"/>
      <c r="I78" s="66"/>
      <c r="J78" s="68" t="str">
        <f t="shared" si="6"/>
        <v/>
      </c>
      <c r="K78" s="68" t="str">
        <f t="shared" si="7"/>
        <v/>
      </c>
      <c r="L78" s="83" t="str">
        <f>IF(B78="","",IF($P$7="Steel",2,IF($P$7="Fireprotect",VLOOKUP(MAX(C78:F78),'The Costumer''s Details'!$AD$15:$AF$18,3),VLOOKUP(MAX(C78:F78),'The Costumer''s Details'!$AD$10:$AF$13,3))))</f>
        <v/>
      </c>
      <c r="M78" s="68" t="str">
        <f t="shared" si="4"/>
        <v/>
      </c>
      <c r="N78" s="68" t="str">
        <f t="shared" si="5"/>
        <v/>
      </c>
      <c r="O78" s="67"/>
      <c r="P78" s="12"/>
    </row>
    <row r="79" spans="1:16" ht="17.25" customHeight="1" x14ac:dyDescent="0.25">
      <c r="A79" s="104"/>
      <c r="B79" s="1"/>
      <c r="C79" s="66"/>
      <c r="D79" s="66"/>
      <c r="E79" s="66"/>
      <c r="F79" s="66"/>
      <c r="G79" s="5"/>
      <c r="H79" s="66"/>
      <c r="I79" s="66"/>
      <c r="J79" s="68" t="str">
        <f t="shared" si="6"/>
        <v/>
      </c>
      <c r="K79" s="68" t="str">
        <f t="shared" si="7"/>
        <v/>
      </c>
      <c r="L79" s="83" t="str">
        <f>IF(B79="","",IF($P$7="Steel",2,IF($P$7="Fireprotect",VLOOKUP(MAX(C79:F79),'The Costumer''s Details'!$AD$15:$AF$18,3),VLOOKUP(MAX(C79:F79),'The Costumer''s Details'!$AD$10:$AF$13,3))))</f>
        <v/>
      </c>
      <c r="M79" s="68" t="str">
        <f t="shared" si="4"/>
        <v/>
      </c>
      <c r="N79" s="68" t="str">
        <f t="shared" si="5"/>
        <v/>
      </c>
      <c r="O79" s="67"/>
      <c r="P79" s="12"/>
    </row>
    <row r="80" spans="1:16" ht="17.25" customHeight="1" x14ac:dyDescent="0.25">
      <c r="A80" s="104"/>
      <c r="B80" s="1"/>
      <c r="C80" s="66"/>
      <c r="D80" s="66"/>
      <c r="E80" s="66"/>
      <c r="F80" s="66"/>
      <c r="G80" s="5"/>
      <c r="H80" s="66"/>
      <c r="I80" s="66"/>
      <c r="J80" s="68" t="str">
        <f t="shared" si="6"/>
        <v/>
      </c>
      <c r="K80" s="68" t="str">
        <f t="shared" si="7"/>
        <v/>
      </c>
      <c r="L80" s="83" t="str">
        <f>IF(B80="","",IF($P$7="Steel",2,IF($P$7="Fireprotect",VLOOKUP(MAX(C80:F80),'The Costumer''s Details'!$AD$15:$AF$18,3),VLOOKUP(MAX(C80:F80),'The Costumer''s Details'!$AD$10:$AF$13,3))))</f>
        <v/>
      </c>
      <c r="M80" s="68" t="str">
        <f t="shared" si="4"/>
        <v/>
      </c>
      <c r="N80" s="68" t="str">
        <f t="shared" si="5"/>
        <v/>
      </c>
      <c r="O80" s="67"/>
      <c r="P80" s="12"/>
    </row>
    <row r="81" spans="1:16" ht="17.25" customHeight="1" x14ac:dyDescent="0.25">
      <c r="A81" s="104"/>
      <c r="B81" s="1"/>
      <c r="C81" s="66"/>
      <c r="D81" s="66"/>
      <c r="E81" s="66"/>
      <c r="F81" s="66"/>
      <c r="G81" s="5"/>
      <c r="H81" s="66"/>
      <c r="I81" s="66"/>
      <c r="J81" s="68" t="str">
        <f t="shared" si="6"/>
        <v/>
      </c>
      <c r="K81" s="68" t="str">
        <f t="shared" si="7"/>
        <v/>
      </c>
      <c r="L81" s="83" t="str">
        <f>IF(B81="","",IF($P$7="Steel",2,IF($P$7="Fireprotect",VLOOKUP(MAX(C81:F81),'The Costumer''s Details'!$AD$15:$AF$18,3),VLOOKUP(MAX(C81:F81),'The Costumer''s Details'!$AD$10:$AF$13,3))))</f>
        <v/>
      </c>
      <c r="M81" s="68" t="str">
        <f t="shared" si="4"/>
        <v/>
      </c>
      <c r="N81" s="68" t="str">
        <f t="shared" si="5"/>
        <v/>
      </c>
      <c r="O81" s="67"/>
      <c r="P81" s="12"/>
    </row>
    <row r="82" spans="1:16" ht="17.25" customHeight="1" x14ac:dyDescent="0.25">
      <c r="A82" s="104"/>
      <c r="B82" s="1"/>
      <c r="C82" s="66"/>
      <c r="D82" s="66"/>
      <c r="E82" s="66"/>
      <c r="F82" s="66"/>
      <c r="G82" s="5"/>
      <c r="H82" s="66"/>
      <c r="I82" s="66"/>
      <c r="J82" s="68" t="str">
        <f t="shared" si="6"/>
        <v/>
      </c>
      <c r="K82" s="68" t="str">
        <f t="shared" si="7"/>
        <v/>
      </c>
      <c r="L82" s="83" t="str">
        <f>IF(B82="","",IF($P$7="Steel",2,IF($P$7="Fireprotect",VLOOKUP(MAX(C82:F82),'The Costumer''s Details'!$AD$15:$AF$18,3),VLOOKUP(MAX(C82:F82),'The Costumer''s Details'!$AD$10:$AF$13,3))))</f>
        <v/>
      </c>
      <c r="M82" s="68" t="str">
        <f t="shared" si="4"/>
        <v/>
      </c>
      <c r="N82" s="68" t="str">
        <f t="shared" si="5"/>
        <v/>
      </c>
      <c r="O82" s="67"/>
      <c r="P82" s="12"/>
    </row>
    <row r="83" spans="1:16" ht="17.25" customHeight="1" x14ac:dyDescent="0.25">
      <c r="A83" s="104"/>
      <c r="B83" s="1"/>
      <c r="C83" s="66"/>
      <c r="D83" s="66"/>
      <c r="E83" s="66"/>
      <c r="F83" s="66"/>
      <c r="G83" s="5"/>
      <c r="H83" s="66"/>
      <c r="I83" s="66"/>
      <c r="J83" s="68" t="str">
        <f t="shared" si="6"/>
        <v/>
      </c>
      <c r="K83" s="68" t="str">
        <f t="shared" si="7"/>
        <v/>
      </c>
      <c r="L83" s="83" t="str">
        <f>IF(B83="","",IF($P$7="Steel",2,IF($P$7="Fireprotect",VLOOKUP(MAX(C83:F83),'The Costumer''s Details'!$AD$15:$AF$18,3),VLOOKUP(MAX(C83:F83),'The Costumer''s Details'!$AD$10:$AF$13,3))))</f>
        <v/>
      </c>
      <c r="M83" s="68" t="str">
        <f t="shared" si="4"/>
        <v/>
      </c>
      <c r="N83" s="68" t="str">
        <f t="shared" si="5"/>
        <v/>
      </c>
      <c r="O83" s="67"/>
      <c r="P83" s="12"/>
    </row>
    <row r="84" spans="1:16" ht="17.25" customHeight="1" x14ac:dyDescent="0.25">
      <c r="A84" s="104"/>
      <c r="B84" s="1"/>
      <c r="C84" s="66"/>
      <c r="D84" s="66"/>
      <c r="E84" s="66"/>
      <c r="F84" s="66"/>
      <c r="G84" s="5"/>
      <c r="H84" s="66"/>
      <c r="I84" s="66"/>
      <c r="J84" s="68" t="str">
        <f t="shared" si="6"/>
        <v/>
      </c>
      <c r="K84" s="68" t="str">
        <f t="shared" si="7"/>
        <v/>
      </c>
      <c r="L84" s="83" t="str">
        <f>IF(B84="","",IF($P$7="Steel",2,IF($P$7="Fireprotect",VLOOKUP(MAX(C84:F84),'The Costumer''s Details'!$AD$15:$AF$18,3),VLOOKUP(MAX(C84:F84),'The Costumer''s Details'!$AD$10:$AF$13,3))))</f>
        <v/>
      </c>
      <c r="M84" s="68" t="str">
        <f t="shared" si="4"/>
        <v/>
      </c>
      <c r="N84" s="68" t="str">
        <f t="shared" si="5"/>
        <v/>
      </c>
      <c r="O84" s="67"/>
      <c r="P84" s="12"/>
    </row>
    <row r="85" spans="1:16" ht="17.25" customHeight="1" x14ac:dyDescent="0.25">
      <c r="A85" s="104"/>
      <c r="B85" s="1"/>
      <c r="C85" s="66"/>
      <c r="D85" s="66"/>
      <c r="E85" s="66"/>
      <c r="F85" s="66"/>
      <c r="G85" s="5"/>
      <c r="H85" s="66"/>
      <c r="I85" s="66"/>
      <c r="J85" s="68" t="str">
        <f t="shared" si="6"/>
        <v/>
      </c>
      <c r="K85" s="68" t="str">
        <f t="shared" si="7"/>
        <v/>
      </c>
      <c r="L85" s="83" t="str">
        <f>IF(B85="","",IF($P$7="Steel",2,IF($P$7="Fireprotect",VLOOKUP(MAX(C85:F85),'The Costumer''s Details'!$AD$15:$AF$18,3),VLOOKUP(MAX(C85:F85),'The Costumer''s Details'!$AD$10:$AF$13,3))))</f>
        <v/>
      </c>
      <c r="M85" s="68" t="str">
        <f t="shared" si="4"/>
        <v/>
      </c>
      <c r="N85" s="68" t="str">
        <f t="shared" si="5"/>
        <v/>
      </c>
      <c r="O85" s="67"/>
      <c r="P85" s="12"/>
    </row>
    <row r="86" spans="1:16" ht="17.25" customHeight="1" x14ac:dyDescent="0.25">
      <c r="A86" s="104"/>
      <c r="B86" s="1"/>
      <c r="C86" s="66"/>
      <c r="D86" s="66"/>
      <c r="E86" s="66"/>
      <c r="F86" s="66"/>
      <c r="G86" s="5"/>
      <c r="H86" s="66"/>
      <c r="I86" s="66"/>
      <c r="J86" s="68" t="str">
        <f t="shared" si="6"/>
        <v/>
      </c>
      <c r="K86" s="68" t="str">
        <f t="shared" si="7"/>
        <v/>
      </c>
      <c r="L86" s="83" t="str">
        <f>IF(B86="","",IF($P$7="Steel",2,IF($P$7="Fireprotect",VLOOKUP(MAX(C86:F86),'The Costumer''s Details'!$AD$15:$AF$18,3),VLOOKUP(MAX(C86:F86),'The Costumer''s Details'!$AD$10:$AF$13,3))))</f>
        <v/>
      </c>
      <c r="M86" s="68" t="str">
        <f t="shared" si="4"/>
        <v/>
      </c>
      <c r="N86" s="68" t="str">
        <f t="shared" si="5"/>
        <v/>
      </c>
      <c r="O86" s="67"/>
      <c r="P86" s="12"/>
    </row>
    <row r="87" spans="1:16" ht="17.25" customHeight="1" x14ac:dyDescent="0.25">
      <c r="A87" s="104"/>
      <c r="B87" s="1"/>
      <c r="C87" s="66"/>
      <c r="D87" s="66"/>
      <c r="E87" s="66"/>
      <c r="F87" s="66"/>
      <c r="G87" s="5"/>
      <c r="H87" s="66"/>
      <c r="I87" s="66"/>
      <c r="J87" s="68" t="str">
        <f t="shared" si="6"/>
        <v/>
      </c>
      <c r="K87" s="68" t="str">
        <f t="shared" si="7"/>
        <v/>
      </c>
      <c r="L87" s="83" t="str">
        <f>IF(B87="","",IF($P$7="Steel",2,IF($P$7="Fireprotect",VLOOKUP(MAX(C87:F87),'The Costumer''s Details'!$AD$15:$AF$18,3),VLOOKUP(MAX(C87:F87),'The Costumer''s Details'!$AD$10:$AF$13,3))))</f>
        <v/>
      </c>
      <c r="M87" s="68" t="str">
        <f t="shared" si="4"/>
        <v/>
      </c>
      <c r="N87" s="68" t="str">
        <f t="shared" si="5"/>
        <v/>
      </c>
      <c r="O87" s="67"/>
      <c r="P87" s="12"/>
    </row>
    <row r="88" spans="1:16" ht="17.25" customHeight="1" x14ac:dyDescent="0.25">
      <c r="A88" s="104"/>
      <c r="B88" s="1"/>
      <c r="C88" s="66"/>
      <c r="D88" s="66"/>
      <c r="E88" s="66"/>
      <c r="F88" s="66"/>
      <c r="G88" s="5"/>
      <c r="H88" s="66"/>
      <c r="I88" s="66"/>
      <c r="J88" s="68" t="str">
        <f t="shared" si="6"/>
        <v/>
      </c>
      <c r="K88" s="68" t="str">
        <f t="shared" si="7"/>
        <v/>
      </c>
      <c r="L88" s="83" t="str">
        <f>IF(B88="","",IF($P$7="Steel",2,IF($P$7="Fireprotect",VLOOKUP(MAX(C88:F88),'The Costumer''s Details'!$AD$15:$AF$18,3),VLOOKUP(MAX(C88:F88),'The Costumer''s Details'!$AD$10:$AF$13,3))))</f>
        <v/>
      </c>
      <c r="M88" s="68" t="str">
        <f t="shared" si="4"/>
        <v/>
      </c>
      <c r="N88" s="68" t="str">
        <f t="shared" si="5"/>
        <v/>
      </c>
      <c r="O88" s="67"/>
      <c r="P88" s="12"/>
    </row>
    <row r="89" spans="1:16" ht="17.25" customHeight="1" x14ac:dyDescent="0.25">
      <c r="A89" s="104"/>
      <c r="B89" s="1"/>
      <c r="C89" s="66"/>
      <c r="D89" s="66"/>
      <c r="E89" s="66"/>
      <c r="F89" s="66"/>
      <c r="G89" s="5"/>
      <c r="H89" s="66"/>
      <c r="I89" s="66"/>
      <c r="J89" s="68" t="str">
        <f t="shared" si="6"/>
        <v/>
      </c>
      <c r="K89" s="68" t="str">
        <f t="shared" si="7"/>
        <v/>
      </c>
      <c r="L89" s="83" t="str">
        <f>IF(B89="","",IF($P$7="Steel",2,IF($P$7="Fireprotect",VLOOKUP(MAX(C89:F89),'The Costumer''s Details'!$AD$15:$AF$18,3),VLOOKUP(MAX(C89:F89),'The Costumer''s Details'!$AD$10:$AF$13,3))))</f>
        <v/>
      </c>
      <c r="M89" s="68" t="str">
        <f t="shared" si="4"/>
        <v/>
      </c>
      <c r="N89" s="68" t="str">
        <f t="shared" si="5"/>
        <v/>
      </c>
      <c r="O89" s="67"/>
      <c r="P89" s="12"/>
    </row>
    <row r="90" spans="1:16" ht="17.25" customHeight="1" x14ac:dyDescent="0.25">
      <c r="A90" s="104"/>
      <c r="B90" s="1"/>
      <c r="C90" s="66"/>
      <c r="D90" s="66"/>
      <c r="E90" s="66"/>
      <c r="F90" s="66"/>
      <c r="G90" s="5"/>
      <c r="H90" s="66"/>
      <c r="I90" s="66"/>
      <c r="J90" s="68" t="str">
        <f t="shared" si="6"/>
        <v/>
      </c>
      <c r="K90" s="68" t="str">
        <f t="shared" si="7"/>
        <v/>
      </c>
      <c r="L90" s="83" t="str">
        <f>IF(B90="","",IF($P$7="Steel",2,IF($P$7="Fireprotect",VLOOKUP(MAX(C90:F90),'The Costumer''s Details'!$AD$15:$AF$18,3),VLOOKUP(MAX(C90:F90),'The Costumer''s Details'!$AD$10:$AF$13,3))))</f>
        <v/>
      </c>
      <c r="M90" s="68" t="str">
        <f t="shared" si="4"/>
        <v/>
      </c>
      <c r="N90" s="68" t="str">
        <f t="shared" si="5"/>
        <v/>
      </c>
      <c r="O90" s="67"/>
      <c r="P90" s="12"/>
    </row>
    <row r="91" spans="1:16" ht="17.25" customHeight="1" x14ac:dyDescent="0.25">
      <c r="A91" s="104"/>
      <c r="B91" s="1"/>
      <c r="C91" s="66"/>
      <c r="D91" s="66"/>
      <c r="E91" s="66"/>
      <c r="F91" s="66"/>
      <c r="G91" s="5"/>
      <c r="H91" s="66"/>
      <c r="I91" s="66"/>
      <c r="J91" s="68" t="str">
        <f t="shared" si="6"/>
        <v/>
      </c>
      <c r="K91" s="68" t="str">
        <f t="shared" si="7"/>
        <v/>
      </c>
      <c r="L91" s="83" t="str">
        <f>IF(B91="","",IF($P$7="Steel",2,IF($P$7="Fireprotect",VLOOKUP(MAX(C91:F91),'The Costumer''s Details'!$AD$15:$AF$18,3),VLOOKUP(MAX(C91:F91),'The Costumer''s Details'!$AD$10:$AF$13,3))))</f>
        <v/>
      </c>
      <c r="M91" s="68" t="str">
        <f t="shared" si="4"/>
        <v/>
      </c>
      <c r="N91" s="68" t="str">
        <f t="shared" si="5"/>
        <v/>
      </c>
      <c r="O91" s="67"/>
      <c r="P91" s="12"/>
    </row>
    <row r="92" spans="1:16" ht="17.25" customHeight="1" x14ac:dyDescent="0.25">
      <c r="A92" s="104"/>
      <c r="B92" s="1"/>
      <c r="C92" s="66"/>
      <c r="D92" s="66"/>
      <c r="E92" s="66"/>
      <c r="F92" s="66"/>
      <c r="G92" s="5"/>
      <c r="H92" s="66"/>
      <c r="I92" s="66"/>
      <c r="J92" s="68" t="str">
        <f t="shared" si="6"/>
        <v/>
      </c>
      <c r="K92" s="68" t="str">
        <f t="shared" si="7"/>
        <v/>
      </c>
      <c r="L92" s="83" t="str">
        <f>IF(B92="","",IF($P$7="Steel",2,IF($P$7="Fireprotect",VLOOKUP(MAX(C92:F92),'The Costumer''s Details'!$AD$15:$AF$18,3),VLOOKUP(MAX(C92:F92),'The Costumer''s Details'!$AD$10:$AF$13,3))))</f>
        <v/>
      </c>
      <c r="M92" s="68" t="str">
        <f t="shared" si="4"/>
        <v/>
      </c>
      <c r="N92" s="68" t="str">
        <f t="shared" si="5"/>
        <v/>
      </c>
      <c r="O92" s="67"/>
      <c r="P92" s="12"/>
    </row>
    <row r="93" spans="1:16" ht="17.25" customHeight="1" x14ac:dyDescent="0.25">
      <c r="A93" s="104"/>
      <c r="B93" s="1"/>
      <c r="C93" s="66"/>
      <c r="D93" s="66"/>
      <c r="E93" s="66"/>
      <c r="F93" s="66"/>
      <c r="G93" s="5"/>
      <c r="H93" s="66"/>
      <c r="I93" s="66"/>
      <c r="J93" s="68" t="str">
        <f t="shared" si="6"/>
        <v/>
      </c>
      <c r="K93" s="68" t="str">
        <f t="shared" si="7"/>
        <v/>
      </c>
      <c r="L93" s="83" t="str">
        <f>IF(B93="","",IF($P$7="Steel",2,IF($P$7="Fireprotect",VLOOKUP(MAX(C93:F93),'The Costumer''s Details'!$AD$15:$AF$18,3),VLOOKUP(MAX(C93:F93),'The Costumer''s Details'!$AD$10:$AF$13,3))))</f>
        <v/>
      </c>
      <c r="M93" s="68" t="str">
        <f t="shared" si="4"/>
        <v/>
      </c>
      <c r="N93" s="68" t="str">
        <f t="shared" si="5"/>
        <v/>
      </c>
      <c r="O93" s="67"/>
      <c r="P93" s="12"/>
    </row>
    <row r="94" spans="1:16" ht="17.25" customHeight="1" x14ac:dyDescent="0.25">
      <c r="A94" s="104"/>
      <c r="B94" s="1"/>
      <c r="C94" s="66"/>
      <c r="D94" s="66"/>
      <c r="E94" s="66"/>
      <c r="F94" s="66"/>
      <c r="G94" s="5"/>
      <c r="H94" s="66"/>
      <c r="I94" s="66"/>
      <c r="J94" s="68" t="str">
        <f t="shared" si="6"/>
        <v/>
      </c>
      <c r="K94" s="68" t="str">
        <f t="shared" si="7"/>
        <v/>
      </c>
      <c r="L94" s="83" t="str">
        <f>IF(B94="","",IF($P$7="Steel",2,IF($P$7="Fireprotect",VLOOKUP(MAX(C94:F94),'The Costumer''s Details'!$AD$15:$AF$18,3),VLOOKUP(MAX(C94:F94),'The Costumer''s Details'!$AD$10:$AF$13,3))))</f>
        <v/>
      </c>
      <c r="M94" s="68" t="str">
        <f t="shared" si="4"/>
        <v/>
      </c>
      <c r="N94" s="68" t="str">
        <f t="shared" si="5"/>
        <v/>
      </c>
      <c r="O94" s="67"/>
      <c r="P94" s="12"/>
    </row>
    <row r="95" spans="1:16" ht="17.25" customHeight="1" x14ac:dyDescent="0.25">
      <c r="A95" s="104"/>
      <c r="B95" s="1"/>
      <c r="C95" s="66"/>
      <c r="D95" s="66"/>
      <c r="E95" s="66"/>
      <c r="F95" s="66"/>
      <c r="G95" s="5"/>
      <c r="H95" s="66"/>
      <c r="I95" s="66"/>
      <c r="J95" s="68" t="str">
        <f t="shared" si="6"/>
        <v/>
      </c>
      <c r="K95" s="68" t="str">
        <f t="shared" si="7"/>
        <v/>
      </c>
      <c r="L95" s="83" t="str">
        <f>IF(B95="","",IF($P$7="Steel",2,IF($P$7="Fireprotect",VLOOKUP(MAX(C95:F95),'The Costumer''s Details'!$AD$15:$AF$18,3),VLOOKUP(MAX(C95:F95),'The Costumer''s Details'!$AD$10:$AF$13,3))))</f>
        <v/>
      </c>
      <c r="M95" s="68" t="str">
        <f t="shared" si="4"/>
        <v/>
      </c>
      <c r="N95" s="68" t="str">
        <f t="shared" si="5"/>
        <v/>
      </c>
      <c r="O95" s="67"/>
      <c r="P95" s="12"/>
    </row>
    <row r="96" spans="1:16" ht="17.25" customHeight="1" x14ac:dyDescent="0.25">
      <c r="A96" s="104"/>
      <c r="B96" s="1"/>
      <c r="C96" s="66"/>
      <c r="D96" s="66"/>
      <c r="E96" s="66"/>
      <c r="F96" s="66"/>
      <c r="G96" s="5"/>
      <c r="H96" s="66"/>
      <c r="I96" s="66"/>
      <c r="J96" s="68" t="str">
        <f t="shared" si="6"/>
        <v/>
      </c>
      <c r="K96" s="68" t="str">
        <f t="shared" si="7"/>
        <v/>
      </c>
      <c r="L96" s="83" t="str">
        <f>IF(B96="","",IF($P$7="Steel",2,IF($P$7="Fireprotect",VLOOKUP(MAX(C96:F96),'The Costumer''s Details'!$AD$15:$AF$18,3),VLOOKUP(MAX(C96:F96),'The Costumer''s Details'!$AD$10:$AF$13,3))))</f>
        <v/>
      </c>
      <c r="M96" s="68" t="str">
        <f t="shared" si="4"/>
        <v/>
      </c>
      <c r="N96" s="68" t="str">
        <f t="shared" si="5"/>
        <v/>
      </c>
      <c r="O96" s="67"/>
      <c r="P96" s="12"/>
    </row>
    <row r="97" spans="1:16" ht="17.25" customHeight="1" x14ac:dyDescent="0.25">
      <c r="A97" s="104"/>
      <c r="B97" s="1"/>
      <c r="C97" s="66"/>
      <c r="D97" s="66"/>
      <c r="E97" s="66"/>
      <c r="F97" s="66"/>
      <c r="G97" s="5"/>
      <c r="H97" s="66"/>
      <c r="I97" s="66"/>
      <c r="J97" s="68" t="str">
        <f t="shared" si="6"/>
        <v/>
      </c>
      <c r="K97" s="68" t="str">
        <f t="shared" si="7"/>
        <v/>
      </c>
      <c r="L97" s="83" t="str">
        <f>IF(B97="","",IF($P$7="Steel",2,IF($P$7="Fireprotect",VLOOKUP(MAX(C97:F97),'The Costumer''s Details'!$AD$15:$AF$18,3),VLOOKUP(MAX(C97:F97),'The Costumer''s Details'!$AD$10:$AF$13,3))))</f>
        <v/>
      </c>
      <c r="M97" s="68" t="str">
        <f t="shared" si="4"/>
        <v/>
      </c>
      <c r="N97" s="68" t="str">
        <f t="shared" si="5"/>
        <v/>
      </c>
      <c r="O97" s="67"/>
      <c r="P97" s="12"/>
    </row>
    <row r="98" spans="1:16" ht="17.25" customHeight="1" x14ac:dyDescent="0.25">
      <c r="A98" s="104"/>
      <c r="B98" s="1"/>
      <c r="C98" s="66"/>
      <c r="D98" s="66"/>
      <c r="E98" s="66"/>
      <c r="F98" s="66"/>
      <c r="G98" s="5"/>
      <c r="H98" s="66"/>
      <c r="I98" s="66"/>
      <c r="J98" s="68" t="str">
        <f t="shared" si="6"/>
        <v/>
      </c>
      <c r="K98" s="68" t="str">
        <f t="shared" si="7"/>
        <v/>
      </c>
      <c r="L98" s="83" t="str">
        <f>IF(B98="","",IF($P$7="Steel",2,IF($P$7="Fireprotect",VLOOKUP(MAX(C98:F98),'The Costumer''s Details'!$AD$15:$AF$18,3),VLOOKUP(MAX(C98:F98),'The Costumer''s Details'!$AD$10:$AF$13,3))))</f>
        <v/>
      </c>
      <c r="M98" s="68" t="str">
        <f t="shared" si="4"/>
        <v/>
      </c>
      <c r="N98" s="68" t="str">
        <f t="shared" si="5"/>
        <v/>
      </c>
      <c r="O98" s="67"/>
      <c r="P98" s="12"/>
    </row>
    <row r="99" spans="1:16" ht="17.25" customHeight="1" x14ac:dyDescent="0.25">
      <c r="A99" s="104"/>
      <c r="B99" s="1"/>
      <c r="C99" s="66"/>
      <c r="D99" s="66"/>
      <c r="E99" s="66"/>
      <c r="F99" s="66"/>
      <c r="G99" s="5"/>
      <c r="H99" s="66"/>
      <c r="I99" s="66"/>
      <c r="J99" s="68" t="str">
        <f t="shared" si="6"/>
        <v/>
      </c>
      <c r="K99" s="68" t="str">
        <f t="shared" si="7"/>
        <v/>
      </c>
      <c r="L99" s="83" t="str">
        <f>IF(B99="","",IF($P$7="Steel",2,IF($P$7="Fireprotect",VLOOKUP(MAX(C99:F99),'The Costumer''s Details'!$AD$15:$AF$18,3),VLOOKUP(MAX(C99:F99),'The Costumer''s Details'!$AD$10:$AF$13,3))))</f>
        <v/>
      </c>
      <c r="M99" s="68" t="str">
        <f t="shared" si="4"/>
        <v/>
      </c>
      <c r="N99" s="68" t="str">
        <f t="shared" si="5"/>
        <v/>
      </c>
      <c r="O99" s="67"/>
      <c r="P99" s="12"/>
    </row>
    <row r="100" spans="1:16" ht="17.25" customHeight="1" x14ac:dyDescent="0.25">
      <c r="A100" s="104"/>
      <c r="B100" s="1"/>
      <c r="C100" s="66"/>
      <c r="D100" s="66"/>
      <c r="E100" s="66"/>
      <c r="F100" s="66"/>
      <c r="G100" s="5"/>
      <c r="H100" s="66"/>
      <c r="I100" s="66"/>
      <c r="J100" s="68" t="str">
        <f t="shared" si="6"/>
        <v/>
      </c>
      <c r="K100" s="68" t="str">
        <f t="shared" si="7"/>
        <v/>
      </c>
      <c r="L100" s="83" t="str">
        <f>IF(B100="","",IF($P$7="Steel",2,IF($P$7="Fireprotect",VLOOKUP(MAX(C100:F100),'The Costumer''s Details'!$AD$15:$AF$18,3),VLOOKUP(MAX(C100:F100),'The Costumer''s Details'!$AD$10:$AF$13,3))))</f>
        <v/>
      </c>
      <c r="M100" s="68" t="str">
        <f t="shared" si="4"/>
        <v/>
      </c>
      <c r="N100" s="68" t="str">
        <f t="shared" si="5"/>
        <v/>
      </c>
      <c r="O100" s="67"/>
      <c r="P100" s="12"/>
    </row>
    <row r="101" spans="1:16" ht="17.25" customHeight="1" x14ac:dyDescent="0.25">
      <c r="A101" s="104"/>
      <c r="B101" s="1"/>
      <c r="C101" s="66"/>
      <c r="D101" s="66"/>
      <c r="E101" s="66"/>
      <c r="F101" s="66"/>
      <c r="G101" s="5"/>
      <c r="H101" s="66"/>
      <c r="I101" s="66"/>
      <c r="J101" s="68" t="str">
        <f t="shared" si="6"/>
        <v/>
      </c>
      <c r="K101" s="68" t="str">
        <f t="shared" si="7"/>
        <v/>
      </c>
      <c r="L101" s="83" t="str">
        <f>IF(B101="","",IF($P$7="Steel",2,IF($P$7="Fireprotect",VLOOKUP(MAX(C101:F101),'The Costumer''s Details'!$AD$15:$AF$18,3),VLOOKUP(MAX(C101:F101),'The Costumer''s Details'!$AD$10:$AF$13,3))))</f>
        <v/>
      </c>
      <c r="M101" s="68" t="str">
        <f t="shared" si="4"/>
        <v/>
      </c>
      <c r="N101" s="68" t="str">
        <f t="shared" si="5"/>
        <v/>
      </c>
      <c r="O101" s="67"/>
      <c r="P101" s="12"/>
    </row>
    <row r="102" spans="1:16" ht="17.25" customHeight="1" x14ac:dyDescent="0.25">
      <c r="A102" s="104"/>
      <c r="B102" s="1"/>
      <c r="C102" s="66"/>
      <c r="D102" s="66"/>
      <c r="E102" s="66"/>
      <c r="F102" s="66"/>
      <c r="G102" s="5"/>
      <c r="H102" s="66"/>
      <c r="I102" s="66"/>
      <c r="J102" s="68" t="str">
        <f t="shared" si="6"/>
        <v/>
      </c>
      <c r="K102" s="68" t="str">
        <f t="shared" si="7"/>
        <v/>
      </c>
      <c r="L102" s="83" t="str">
        <f>IF(B102="","",IF($P$7="Steel",2,IF($P$7="Fireprotect",VLOOKUP(MAX(C102:F102),'The Costumer''s Details'!$AD$15:$AF$18,3),VLOOKUP(MAX(C102:F102),'The Costumer''s Details'!$AD$10:$AF$13,3))))</f>
        <v/>
      </c>
      <c r="M102" s="68" t="str">
        <f t="shared" si="4"/>
        <v/>
      </c>
      <c r="N102" s="68" t="str">
        <f t="shared" si="5"/>
        <v/>
      </c>
      <c r="O102" s="67"/>
      <c r="P102" s="12"/>
    </row>
    <row r="103" spans="1:16" ht="17.25" customHeight="1" x14ac:dyDescent="0.25">
      <c r="A103" s="104"/>
      <c r="B103" s="1"/>
      <c r="C103" s="66"/>
      <c r="D103" s="66"/>
      <c r="E103" s="66"/>
      <c r="F103" s="66"/>
      <c r="G103" s="5"/>
      <c r="H103" s="66"/>
      <c r="I103" s="66"/>
      <c r="J103" s="68" t="str">
        <f t="shared" si="6"/>
        <v/>
      </c>
      <c r="K103" s="68" t="str">
        <f t="shared" si="7"/>
        <v/>
      </c>
      <c r="L103" s="83" t="str">
        <f>IF(B103="","",IF($P$7="Steel",2,IF($P$7="Fireprotect",VLOOKUP(MAX(C103:F103),'The Costumer''s Details'!$AD$15:$AF$18,3),VLOOKUP(MAX(C103:F103),'The Costumer''s Details'!$AD$10:$AF$13,3))))</f>
        <v/>
      </c>
      <c r="M103" s="68" t="str">
        <f t="shared" si="4"/>
        <v/>
      </c>
      <c r="N103" s="68" t="str">
        <f t="shared" si="5"/>
        <v/>
      </c>
      <c r="O103" s="67"/>
      <c r="P103" s="12"/>
    </row>
    <row r="104" spans="1:16" ht="17.25" customHeight="1" x14ac:dyDescent="0.25">
      <c r="A104" s="104"/>
      <c r="B104" s="1"/>
      <c r="C104" s="66"/>
      <c r="D104" s="66"/>
      <c r="E104" s="66"/>
      <c r="F104" s="66"/>
      <c r="G104" s="5"/>
      <c r="H104" s="66"/>
      <c r="I104" s="66"/>
      <c r="J104" s="68" t="str">
        <f t="shared" si="6"/>
        <v/>
      </c>
      <c r="K104" s="68" t="str">
        <f t="shared" si="7"/>
        <v/>
      </c>
      <c r="L104" s="83" t="str">
        <f>IF(B104="","",IF($P$7="Steel",2,IF($P$7="Fireprotect",VLOOKUP(MAX(C104:F104),'The Costumer''s Details'!$AD$15:$AF$18,3),VLOOKUP(MAX(C104:F104),'The Costumer''s Details'!$AD$10:$AF$13,3))))</f>
        <v/>
      </c>
      <c r="M104" s="68" t="str">
        <f t="shared" si="4"/>
        <v/>
      </c>
      <c r="N104" s="68" t="str">
        <f t="shared" si="5"/>
        <v/>
      </c>
      <c r="O104" s="67"/>
      <c r="P104" s="12"/>
    </row>
    <row r="105" spans="1:16" ht="17.25" customHeight="1" x14ac:dyDescent="0.25">
      <c r="A105" s="104"/>
      <c r="B105" s="1"/>
      <c r="C105" s="66"/>
      <c r="D105" s="66"/>
      <c r="E105" s="66"/>
      <c r="F105" s="66"/>
      <c r="G105" s="5"/>
      <c r="H105" s="66"/>
      <c r="I105" s="66"/>
      <c r="J105" s="68" t="str">
        <f t="shared" si="6"/>
        <v/>
      </c>
      <c r="K105" s="68" t="str">
        <f t="shared" si="7"/>
        <v/>
      </c>
      <c r="L105" s="83" t="str">
        <f>IF(B105="","",IF($P$7="Steel",2,IF($P$7="Fireprotect",VLOOKUP(MAX(C105:F105),'The Costumer''s Details'!$AD$15:$AF$18,3),VLOOKUP(MAX(C105:F105),'The Costumer''s Details'!$AD$10:$AF$13,3))))</f>
        <v/>
      </c>
      <c r="M105" s="68" t="str">
        <f t="shared" si="4"/>
        <v/>
      </c>
      <c r="N105" s="68" t="str">
        <f t="shared" si="5"/>
        <v/>
      </c>
      <c r="O105" s="67"/>
      <c r="P105" s="12"/>
    </row>
    <row r="106" spans="1:16" ht="17.25" customHeight="1" x14ac:dyDescent="0.25">
      <c r="A106" s="104"/>
      <c r="B106" s="1"/>
      <c r="C106" s="66"/>
      <c r="D106" s="66"/>
      <c r="E106" s="66"/>
      <c r="F106" s="66"/>
      <c r="G106" s="5"/>
      <c r="H106" s="66"/>
      <c r="I106" s="66"/>
      <c r="J106" s="68" t="str">
        <f t="shared" si="6"/>
        <v/>
      </c>
      <c r="K106" s="68" t="str">
        <f t="shared" si="7"/>
        <v/>
      </c>
      <c r="L106" s="83" t="str">
        <f>IF(B106="","",IF($P$7="Steel",2,IF($P$7="Fireprotect",VLOOKUP(MAX(C106:F106),'The Costumer''s Details'!$AD$15:$AF$18,3),VLOOKUP(MAX(C106:F106),'The Costumer''s Details'!$AD$10:$AF$13,3))))</f>
        <v/>
      </c>
      <c r="M106" s="68" t="str">
        <f t="shared" si="4"/>
        <v/>
      </c>
      <c r="N106" s="68" t="str">
        <f t="shared" si="5"/>
        <v/>
      </c>
      <c r="O106" s="67"/>
      <c r="P106" s="12"/>
    </row>
    <row r="107" spans="1:16" ht="17.25" customHeight="1" x14ac:dyDescent="0.25">
      <c r="A107" s="104"/>
      <c r="B107" s="1"/>
      <c r="C107" s="66"/>
      <c r="D107" s="66"/>
      <c r="E107" s="66"/>
      <c r="F107" s="66"/>
      <c r="G107" s="5"/>
      <c r="H107" s="66"/>
      <c r="I107" s="66"/>
      <c r="J107" s="68" t="str">
        <f t="shared" si="6"/>
        <v/>
      </c>
      <c r="K107" s="68" t="str">
        <f t="shared" si="7"/>
        <v/>
      </c>
      <c r="L107" s="83" t="str">
        <f>IF(B107="","",IF($P$7="Steel",2,IF($P$7="Fireprotect",VLOOKUP(MAX(C107:F107),'The Costumer''s Details'!$AD$15:$AF$18,3),VLOOKUP(MAX(C107:F107),'The Costumer''s Details'!$AD$10:$AF$13,3))))</f>
        <v/>
      </c>
      <c r="M107" s="68" t="str">
        <f t="shared" si="4"/>
        <v/>
      </c>
      <c r="N107" s="68" t="str">
        <f t="shared" si="5"/>
        <v/>
      </c>
      <c r="O107" s="67"/>
      <c r="P107" s="12"/>
    </row>
    <row r="108" spans="1:16" ht="17.25" customHeight="1" x14ac:dyDescent="0.25">
      <c r="A108" s="104"/>
      <c r="B108" s="1"/>
      <c r="C108" s="66"/>
      <c r="D108" s="66"/>
      <c r="E108" s="66"/>
      <c r="F108" s="66"/>
      <c r="G108" s="5"/>
      <c r="H108" s="66"/>
      <c r="I108" s="66"/>
      <c r="J108" s="68" t="str">
        <f t="shared" si="6"/>
        <v/>
      </c>
      <c r="K108" s="68" t="str">
        <f t="shared" si="7"/>
        <v/>
      </c>
      <c r="L108" s="83" t="str">
        <f>IF(B108="","",IF($P$7="Steel",2,IF($P$7="Fireprotect",VLOOKUP(MAX(C108:F108),'The Costumer''s Details'!$AD$15:$AF$18,3),VLOOKUP(MAX(C108:F108),'The Costumer''s Details'!$AD$10:$AF$13,3))))</f>
        <v/>
      </c>
      <c r="M108" s="68" t="str">
        <f t="shared" si="4"/>
        <v/>
      </c>
      <c r="N108" s="68" t="str">
        <f t="shared" si="5"/>
        <v/>
      </c>
      <c r="O108" s="67"/>
      <c r="P108" s="12"/>
    </row>
    <row r="109" spans="1:16" ht="17.25" customHeight="1" x14ac:dyDescent="0.25">
      <c r="A109" s="104"/>
      <c r="B109" s="1"/>
      <c r="C109" s="66"/>
      <c r="D109" s="66"/>
      <c r="E109" s="66"/>
      <c r="F109" s="66"/>
      <c r="G109" s="5"/>
      <c r="H109" s="66"/>
      <c r="I109" s="66"/>
      <c r="J109" s="68" t="str">
        <f t="shared" si="6"/>
        <v/>
      </c>
      <c r="K109" s="68" t="str">
        <f t="shared" si="7"/>
        <v/>
      </c>
      <c r="L109" s="83" t="str">
        <f>IF(B109="","",IF($P$7="Steel",2,IF($P$7="Fireprotect",VLOOKUP(MAX(C109:F109),'The Costumer''s Details'!$AD$15:$AF$18,3),VLOOKUP(MAX(C109:F109),'The Costumer''s Details'!$AD$10:$AF$13,3))))</f>
        <v/>
      </c>
      <c r="M109" s="68" t="str">
        <f t="shared" si="4"/>
        <v/>
      </c>
      <c r="N109" s="68" t="str">
        <f t="shared" si="5"/>
        <v/>
      </c>
      <c r="O109" s="67"/>
      <c r="P109" s="12"/>
    </row>
    <row r="110" spans="1:16" ht="17.25" customHeight="1" x14ac:dyDescent="0.25">
      <c r="A110" s="104"/>
      <c r="B110" s="1"/>
      <c r="C110" s="66"/>
      <c r="D110" s="66"/>
      <c r="E110" s="66"/>
      <c r="F110" s="66"/>
      <c r="G110" s="5"/>
      <c r="H110" s="66"/>
      <c r="I110" s="66"/>
      <c r="J110" s="68" t="str">
        <f t="shared" si="6"/>
        <v/>
      </c>
      <c r="K110" s="68" t="str">
        <f t="shared" si="7"/>
        <v/>
      </c>
      <c r="L110" s="83" t="str">
        <f>IF(B110="","",IF($P$7="Steel",2,IF($P$7="Fireprotect",VLOOKUP(MAX(C110:F110),'The Costumer''s Details'!$AD$15:$AF$18,3),VLOOKUP(MAX(C110:F110),'The Costumer''s Details'!$AD$10:$AF$13,3))))</f>
        <v/>
      </c>
      <c r="M110" s="68" t="str">
        <f t="shared" si="4"/>
        <v/>
      </c>
      <c r="N110" s="68" t="str">
        <f t="shared" si="5"/>
        <v/>
      </c>
      <c r="O110" s="67"/>
      <c r="P110" s="12"/>
    </row>
    <row r="111" spans="1:16" ht="17.25" customHeight="1" x14ac:dyDescent="0.25">
      <c r="A111" s="104"/>
      <c r="B111" s="1"/>
      <c r="C111" s="66"/>
      <c r="D111" s="66"/>
      <c r="E111" s="66"/>
      <c r="F111" s="66"/>
      <c r="G111" s="5"/>
      <c r="H111" s="66"/>
      <c r="I111" s="66"/>
      <c r="J111" s="68" t="str">
        <f t="shared" si="6"/>
        <v/>
      </c>
      <c r="K111" s="68" t="str">
        <f t="shared" si="7"/>
        <v/>
      </c>
      <c r="L111" s="83" t="str">
        <f>IF(B111="","",IF($P$7="Steel",2,IF($P$7="Fireprotect",VLOOKUP(MAX(C111:F111),'The Costumer''s Details'!$AD$15:$AF$18,3),VLOOKUP(MAX(C111:F111),'The Costumer''s Details'!$AD$10:$AF$13,3))))</f>
        <v/>
      </c>
      <c r="M111" s="68" t="str">
        <f t="shared" si="4"/>
        <v/>
      </c>
      <c r="N111" s="68" t="str">
        <f t="shared" si="5"/>
        <v/>
      </c>
      <c r="O111" s="67"/>
      <c r="P111" s="12"/>
    </row>
    <row r="112" spans="1:16" ht="17.25" customHeight="1" x14ac:dyDescent="0.25">
      <c r="A112" s="104"/>
      <c r="B112" s="1"/>
      <c r="C112" s="66"/>
      <c r="D112" s="66"/>
      <c r="E112" s="66"/>
      <c r="F112" s="66"/>
      <c r="G112" s="5"/>
      <c r="H112" s="66"/>
      <c r="I112" s="66"/>
      <c r="J112" s="68" t="str">
        <f t="shared" si="6"/>
        <v/>
      </c>
      <c r="K112" s="68" t="str">
        <f t="shared" si="7"/>
        <v/>
      </c>
      <c r="L112" s="83" t="str">
        <f>IF(B112="","",IF($P$7="Steel",2,IF($P$7="Fireprotect",VLOOKUP(MAX(C112:F112),'The Costumer''s Details'!$AD$15:$AF$18,3),VLOOKUP(MAX(C112:F112),'The Costumer''s Details'!$AD$10:$AF$13,3))))</f>
        <v/>
      </c>
      <c r="M112" s="68" t="str">
        <f t="shared" si="4"/>
        <v/>
      </c>
      <c r="N112" s="68" t="str">
        <f t="shared" si="5"/>
        <v/>
      </c>
      <c r="O112" s="67"/>
      <c r="P112" s="12"/>
    </row>
    <row r="113" spans="1:16" ht="17.25" customHeight="1" x14ac:dyDescent="0.25">
      <c r="A113" s="104"/>
      <c r="B113" s="1"/>
      <c r="C113" s="66"/>
      <c r="D113" s="66"/>
      <c r="E113" s="66"/>
      <c r="F113" s="66"/>
      <c r="G113" s="5"/>
      <c r="H113" s="66"/>
      <c r="I113" s="66"/>
      <c r="J113" s="68" t="str">
        <f t="shared" si="6"/>
        <v/>
      </c>
      <c r="K113" s="68" t="str">
        <f t="shared" si="7"/>
        <v/>
      </c>
      <c r="L113" s="83" t="str">
        <f>IF(B113="","",IF($P$7="Steel",2,IF($P$7="Fireprotect",VLOOKUP(MAX(C113:F113),'The Costumer''s Details'!$AD$15:$AF$18,3),VLOOKUP(MAX(C113:F113),'The Costumer''s Details'!$AD$10:$AF$13,3))))</f>
        <v/>
      </c>
      <c r="M113" s="68" t="str">
        <f t="shared" si="4"/>
        <v/>
      </c>
      <c r="N113" s="68" t="str">
        <f t="shared" si="5"/>
        <v/>
      </c>
      <c r="O113" s="67"/>
      <c r="P113" s="12"/>
    </row>
    <row r="114" spans="1:16" ht="17.25" customHeight="1" x14ac:dyDescent="0.25">
      <c r="A114" s="104"/>
      <c r="B114" s="1"/>
      <c r="C114" s="66"/>
      <c r="D114" s="66"/>
      <c r="E114" s="66"/>
      <c r="F114" s="66"/>
      <c r="G114" s="5"/>
      <c r="H114" s="66"/>
      <c r="I114" s="66"/>
      <c r="J114" s="68" t="str">
        <f t="shared" si="6"/>
        <v/>
      </c>
      <c r="K114" s="68" t="str">
        <f t="shared" si="7"/>
        <v/>
      </c>
      <c r="L114" s="83" t="str">
        <f>IF(B114="","",IF($P$7="Steel",2,IF($P$7="Fireprotect",VLOOKUP(MAX(C114:F114),'The Costumer''s Details'!$AD$15:$AF$18,3),VLOOKUP(MAX(C114:F114),'The Costumer''s Details'!$AD$10:$AF$13,3))))</f>
        <v/>
      </c>
      <c r="M114" s="68" t="str">
        <f t="shared" si="4"/>
        <v/>
      </c>
      <c r="N114" s="68" t="str">
        <f t="shared" si="5"/>
        <v/>
      </c>
      <c r="O114" s="67"/>
      <c r="P114" s="12"/>
    </row>
    <row r="115" spans="1:16" ht="17.25" customHeight="1" x14ac:dyDescent="0.25">
      <c r="A115" s="104"/>
      <c r="B115" s="1"/>
      <c r="C115" s="66"/>
      <c r="D115" s="66"/>
      <c r="E115" s="66"/>
      <c r="F115" s="66"/>
      <c r="G115" s="5"/>
      <c r="H115" s="66"/>
      <c r="I115" s="66"/>
      <c r="J115" s="68" t="str">
        <f t="shared" si="6"/>
        <v/>
      </c>
      <c r="K115" s="68" t="str">
        <f t="shared" si="7"/>
        <v/>
      </c>
      <c r="L115" s="83" t="str">
        <f>IF(B115="","",IF($P$7="Steel",2,IF($P$7="Fireprotect",VLOOKUP(MAX(C115:F115),'The Costumer''s Details'!$AD$15:$AF$18,3),VLOOKUP(MAX(C115:F115),'The Costumer''s Details'!$AD$10:$AF$13,3))))</f>
        <v/>
      </c>
      <c r="M115" s="68" t="str">
        <f t="shared" si="4"/>
        <v/>
      </c>
      <c r="N115" s="68" t="str">
        <f t="shared" si="5"/>
        <v/>
      </c>
      <c r="O115" s="67"/>
      <c r="P115" s="12"/>
    </row>
    <row r="116" spans="1:16" ht="17.25" customHeight="1" x14ac:dyDescent="0.25">
      <c r="A116" s="104"/>
      <c r="B116" s="1"/>
      <c r="C116" s="66"/>
      <c r="D116" s="66"/>
      <c r="E116" s="66"/>
      <c r="F116" s="66"/>
      <c r="G116" s="5"/>
      <c r="H116" s="66"/>
      <c r="I116" s="66"/>
      <c r="J116" s="68" t="str">
        <f t="shared" si="6"/>
        <v/>
      </c>
      <c r="K116" s="68" t="str">
        <f t="shared" si="7"/>
        <v/>
      </c>
      <c r="L116" s="83" t="str">
        <f>IF(B116="","",IF($P$7="Steel",2,IF($P$7="Fireprotect",VLOOKUP(MAX(C116:F116),'The Costumer''s Details'!$AD$15:$AF$18,3),VLOOKUP(MAX(C116:F116),'The Costumer''s Details'!$AD$10:$AF$13,3))))</f>
        <v/>
      </c>
      <c r="M116" s="68" t="str">
        <f t="shared" si="4"/>
        <v/>
      </c>
      <c r="N116" s="68" t="str">
        <f t="shared" si="5"/>
        <v/>
      </c>
      <c r="O116" s="67"/>
      <c r="P116" s="12"/>
    </row>
    <row r="117" spans="1:16" ht="17.25" customHeight="1" x14ac:dyDescent="0.25">
      <c r="A117" s="104"/>
      <c r="B117" s="1"/>
      <c r="C117" s="66"/>
      <c r="D117" s="66"/>
      <c r="E117" s="66"/>
      <c r="F117" s="66"/>
      <c r="G117" s="5"/>
      <c r="H117" s="66"/>
      <c r="I117" s="66"/>
      <c r="J117" s="68" t="str">
        <f t="shared" si="6"/>
        <v/>
      </c>
      <c r="K117" s="68" t="str">
        <f t="shared" si="7"/>
        <v/>
      </c>
      <c r="L117" s="83" t="str">
        <f>IF(B117="","",IF($P$7="Steel",2,IF($P$7="Fireprotect",VLOOKUP(MAX(C117:F117),'The Costumer''s Details'!$AD$15:$AF$18,3),VLOOKUP(MAX(C117:F117),'The Costumer''s Details'!$AD$10:$AF$13,3))))</f>
        <v/>
      </c>
      <c r="M117" s="68" t="str">
        <f t="shared" si="4"/>
        <v/>
      </c>
      <c r="N117" s="68" t="str">
        <f t="shared" si="5"/>
        <v/>
      </c>
      <c r="O117" s="67"/>
      <c r="P117" s="12"/>
    </row>
    <row r="118" spans="1:16" ht="17.25" customHeight="1" x14ac:dyDescent="0.25">
      <c r="A118" s="104"/>
      <c r="B118" s="1"/>
      <c r="C118" s="66"/>
      <c r="D118" s="66"/>
      <c r="E118" s="66"/>
      <c r="F118" s="66"/>
      <c r="G118" s="5"/>
      <c r="H118" s="66"/>
      <c r="I118" s="66"/>
      <c r="J118" s="68" t="str">
        <f t="shared" si="6"/>
        <v/>
      </c>
      <c r="K118" s="68" t="str">
        <f t="shared" si="7"/>
        <v/>
      </c>
      <c r="L118" s="83" t="str">
        <f>IF(B118="","",IF($P$7="Steel",2,IF($P$7="Fireprotect",VLOOKUP(MAX(C118:F118),'The Costumer''s Details'!$AD$15:$AF$18,3),VLOOKUP(MAX(C118:F118),'The Costumer''s Details'!$AD$10:$AF$13,3))))</f>
        <v/>
      </c>
      <c r="M118" s="68" t="str">
        <f t="shared" si="4"/>
        <v/>
      </c>
      <c r="N118" s="68" t="str">
        <f t="shared" si="5"/>
        <v/>
      </c>
      <c r="O118" s="67"/>
      <c r="P118" s="12"/>
    </row>
    <row r="119" spans="1:16" ht="17.25" customHeight="1" x14ac:dyDescent="0.25">
      <c r="A119" s="104"/>
      <c r="B119" s="1"/>
      <c r="C119" s="66"/>
      <c r="D119" s="66"/>
      <c r="E119" s="66"/>
      <c r="F119" s="66"/>
      <c r="G119" s="5"/>
      <c r="H119" s="66"/>
      <c r="I119" s="66"/>
      <c r="J119" s="68" t="str">
        <f t="shared" si="6"/>
        <v/>
      </c>
      <c r="K119" s="68" t="str">
        <f t="shared" si="7"/>
        <v/>
      </c>
      <c r="L119" s="83" t="str">
        <f>IF(B119="","",IF($P$7="Steel",2,IF($P$7="Fireprotect",VLOOKUP(MAX(C119:F119),'The Costumer''s Details'!$AD$15:$AF$18,3),VLOOKUP(MAX(C119:F119),'The Costumer''s Details'!$AD$10:$AF$13,3))))</f>
        <v/>
      </c>
      <c r="M119" s="68" t="str">
        <f t="shared" si="4"/>
        <v/>
      </c>
      <c r="N119" s="68" t="str">
        <f t="shared" si="5"/>
        <v/>
      </c>
      <c r="O119" s="67"/>
      <c r="P119" s="12"/>
    </row>
    <row r="120" spans="1:16" ht="17.25" customHeight="1" x14ac:dyDescent="0.25">
      <c r="A120" s="104"/>
      <c r="B120" s="1"/>
      <c r="C120" s="66"/>
      <c r="D120" s="66"/>
      <c r="E120" s="66"/>
      <c r="F120" s="66"/>
      <c r="G120" s="5"/>
      <c r="H120" s="66"/>
      <c r="I120" s="66"/>
      <c r="J120" s="68" t="str">
        <f t="shared" si="6"/>
        <v/>
      </c>
      <c r="K120" s="68" t="str">
        <f t="shared" si="7"/>
        <v/>
      </c>
      <c r="L120" s="83" t="str">
        <f>IF(B120="","",IF($P$7="Steel",2,IF($P$7="Fireprotect",VLOOKUP(MAX(C120:F120),'The Costumer''s Details'!$AD$15:$AF$18,3),VLOOKUP(MAX(C120:F120),'The Costumer''s Details'!$AD$10:$AF$13,3))))</f>
        <v/>
      </c>
      <c r="M120" s="68" t="str">
        <f t="shared" si="4"/>
        <v/>
      </c>
      <c r="N120" s="68" t="str">
        <f t="shared" si="5"/>
        <v/>
      </c>
      <c r="O120" s="67"/>
      <c r="P120" s="12"/>
    </row>
    <row r="121" spans="1:16" ht="17.25" customHeight="1" x14ac:dyDescent="0.25">
      <c r="A121" s="104"/>
      <c r="B121" s="1"/>
      <c r="C121" s="66"/>
      <c r="D121" s="66"/>
      <c r="E121" s="66"/>
      <c r="F121" s="66"/>
      <c r="G121" s="5"/>
      <c r="H121" s="66"/>
      <c r="I121" s="66"/>
      <c r="J121" s="68" t="str">
        <f t="shared" si="6"/>
        <v/>
      </c>
      <c r="K121" s="68" t="str">
        <f t="shared" si="7"/>
        <v/>
      </c>
      <c r="L121" s="83" t="str">
        <f>IF(B121="","",IF($P$7="Steel",2,IF($P$7="Fireprotect",VLOOKUP(MAX(C121:F121),'The Costumer''s Details'!$AD$15:$AF$18,3),VLOOKUP(MAX(C121:F121),'The Costumer''s Details'!$AD$10:$AF$13,3))))</f>
        <v/>
      </c>
      <c r="M121" s="68" t="str">
        <f t="shared" si="4"/>
        <v/>
      </c>
      <c r="N121" s="68" t="str">
        <f t="shared" si="5"/>
        <v/>
      </c>
      <c r="O121" s="67"/>
      <c r="P121" s="12"/>
    </row>
    <row r="122" spans="1:16" ht="17.25" customHeight="1" x14ac:dyDescent="0.25">
      <c r="A122" s="104"/>
      <c r="B122" s="1"/>
      <c r="C122" s="66"/>
      <c r="D122" s="66"/>
      <c r="E122" s="66"/>
      <c r="F122" s="66"/>
      <c r="G122" s="5"/>
      <c r="H122" s="66"/>
      <c r="I122" s="66"/>
      <c r="J122" s="68" t="str">
        <f t="shared" si="6"/>
        <v/>
      </c>
      <c r="K122" s="68" t="str">
        <f t="shared" si="7"/>
        <v/>
      </c>
      <c r="L122" s="83" t="str">
        <f>IF(B122="","",IF($P$7="Steel",2,IF($P$7="Fireprotect",VLOOKUP(MAX(C122:F122),'The Costumer''s Details'!$AD$15:$AF$18,3),VLOOKUP(MAX(C122:F122),'The Costumer''s Details'!$AD$10:$AF$13,3))))</f>
        <v/>
      </c>
      <c r="M122" s="68" t="str">
        <f t="shared" si="4"/>
        <v/>
      </c>
      <c r="N122" s="68" t="str">
        <f t="shared" si="5"/>
        <v/>
      </c>
      <c r="O122" s="67"/>
      <c r="P122" s="12"/>
    </row>
    <row r="123" spans="1:16" ht="17.25" customHeight="1" x14ac:dyDescent="0.25">
      <c r="A123" s="104"/>
      <c r="B123" s="1"/>
      <c r="C123" s="66"/>
      <c r="D123" s="66"/>
      <c r="E123" s="66"/>
      <c r="F123" s="66"/>
      <c r="G123" s="5"/>
      <c r="H123" s="66"/>
      <c r="I123" s="66"/>
      <c r="J123" s="68" t="str">
        <f t="shared" si="6"/>
        <v/>
      </c>
      <c r="K123" s="68" t="str">
        <f t="shared" si="7"/>
        <v/>
      </c>
      <c r="L123" s="83" t="str">
        <f>IF(B123="","",IF($P$7="Steel",2,IF($P$7="Fireprotect",VLOOKUP(MAX(C123:F123),'The Costumer''s Details'!$AD$15:$AF$18,3),VLOOKUP(MAX(C123:F123),'The Costumer''s Details'!$AD$10:$AF$13,3))))</f>
        <v/>
      </c>
      <c r="M123" s="68" t="str">
        <f t="shared" si="4"/>
        <v/>
      </c>
      <c r="N123" s="68" t="str">
        <f t="shared" si="5"/>
        <v/>
      </c>
      <c r="O123" s="67"/>
      <c r="P123" s="12"/>
    </row>
    <row r="124" spans="1:16" ht="17.25" customHeight="1" x14ac:dyDescent="0.25">
      <c r="A124" s="104"/>
      <c r="B124" s="1"/>
      <c r="C124" s="66"/>
      <c r="D124" s="66"/>
      <c r="E124" s="66"/>
      <c r="F124" s="66"/>
      <c r="G124" s="5"/>
      <c r="H124" s="66"/>
      <c r="I124" s="66"/>
      <c r="J124" s="68" t="str">
        <f t="shared" si="6"/>
        <v/>
      </c>
      <c r="K124" s="68" t="str">
        <f t="shared" si="7"/>
        <v/>
      </c>
      <c r="L124" s="83" t="str">
        <f>IF(B124="","",IF($P$7="Steel",2,IF($P$7="Fireprotect",VLOOKUP(MAX(C124:F124),'The Costumer''s Details'!$AD$15:$AF$18,3),VLOOKUP(MAX(C124:F124),'The Costumer''s Details'!$AD$10:$AF$13,3))))</f>
        <v/>
      </c>
      <c r="M124" s="68" t="str">
        <f t="shared" si="4"/>
        <v/>
      </c>
      <c r="N124" s="68" t="str">
        <f t="shared" si="5"/>
        <v/>
      </c>
      <c r="O124" s="67"/>
      <c r="P124" s="12"/>
    </row>
    <row r="125" spans="1:16" ht="17.25" customHeight="1" x14ac:dyDescent="0.25">
      <c r="A125" s="104"/>
      <c r="B125" s="1"/>
      <c r="C125" s="66"/>
      <c r="D125" s="66"/>
      <c r="E125" s="66"/>
      <c r="F125" s="66"/>
      <c r="G125" s="5"/>
      <c r="H125" s="66"/>
      <c r="I125" s="66"/>
      <c r="J125" s="68" t="str">
        <f t="shared" si="6"/>
        <v/>
      </c>
      <c r="K125" s="68" t="str">
        <f t="shared" si="7"/>
        <v/>
      </c>
      <c r="L125" s="83" t="str">
        <f>IF(B125="","",IF($P$7="Steel",2,IF($P$7="Fireprotect",VLOOKUP(MAX(C125:F125),'The Costumer''s Details'!$AD$15:$AF$18,3),VLOOKUP(MAX(C125:F125),'The Costumer''s Details'!$AD$10:$AF$13,3))))</f>
        <v/>
      </c>
      <c r="M125" s="68" t="str">
        <f t="shared" si="4"/>
        <v/>
      </c>
      <c r="N125" s="68" t="str">
        <f t="shared" si="5"/>
        <v/>
      </c>
      <c r="O125" s="67"/>
      <c r="P125" s="12"/>
    </row>
    <row r="126" spans="1:16" ht="17.25" customHeight="1" x14ac:dyDescent="0.25">
      <c r="A126" s="104"/>
      <c r="B126" s="1"/>
      <c r="C126" s="66"/>
      <c r="D126" s="66"/>
      <c r="E126" s="66"/>
      <c r="F126" s="66"/>
      <c r="G126" s="5"/>
      <c r="H126" s="66"/>
      <c r="I126" s="66"/>
      <c r="J126" s="68" t="str">
        <f t="shared" si="6"/>
        <v/>
      </c>
      <c r="K126" s="68" t="str">
        <f t="shared" si="7"/>
        <v/>
      </c>
      <c r="L126" s="83" t="str">
        <f>IF(B126="","",IF($P$7="Steel",2,IF($P$7="Fireprotect",VLOOKUP(MAX(C126:F126),'The Costumer''s Details'!$AD$15:$AF$18,3),VLOOKUP(MAX(C126:F126),'The Costumer''s Details'!$AD$10:$AF$13,3))))</f>
        <v/>
      </c>
      <c r="M126" s="68" t="str">
        <f t="shared" si="4"/>
        <v/>
      </c>
      <c r="N126" s="68" t="str">
        <f t="shared" si="5"/>
        <v/>
      </c>
      <c r="O126" s="67"/>
      <c r="P126" s="12"/>
    </row>
    <row r="127" spans="1:16" ht="17.25" customHeight="1" x14ac:dyDescent="0.25">
      <c r="A127" s="104"/>
      <c r="B127" s="1"/>
      <c r="C127" s="66"/>
      <c r="D127" s="66"/>
      <c r="E127" s="66"/>
      <c r="F127" s="66"/>
      <c r="G127" s="5"/>
      <c r="H127" s="66"/>
      <c r="I127" s="66"/>
      <c r="J127" s="68" t="str">
        <f t="shared" si="6"/>
        <v/>
      </c>
      <c r="K127" s="68" t="str">
        <f t="shared" si="7"/>
        <v/>
      </c>
      <c r="L127" s="83" t="str">
        <f>IF(B127="","",IF($P$7="Steel",2,IF($P$7="Fireprotect",VLOOKUP(MAX(C127:F127),'The Costumer''s Details'!$AD$15:$AF$18,3),VLOOKUP(MAX(C127:F127),'The Costumer''s Details'!$AD$10:$AF$13,3))))</f>
        <v/>
      </c>
      <c r="M127" s="68" t="str">
        <f t="shared" si="4"/>
        <v/>
      </c>
      <c r="N127" s="68" t="str">
        <f t="shared" si="5"/>
        <v/>
      </c>
      <c r="O127" s="67"/>
      <c r="P127" s="12"/>
    </row>
    <row r="128" spans="1:16" ht="17.25" customHeight="1" x14ac:dyDescent="0.25">
      <c r="A128" s="104"/>
      <c r="B128" s="1"/>
      <c r="C128" s="66"/>
      <c r="D128" s="66"/>
      <c r="E128" s="66"/>
      <c r="F128" s="66"/>
      <c r="G128" s="5"/>
      <c r="H128" s="66"/>
      <c r="I128" s="66"/>
      <c r="J128" s="68" t="str">
        <f t="shared" si="6"/>
        <v/>
      </c>
      <c r="K128" s="68" t="str">
        <f t="shared" si="7"/>
        <v/>
      </c>
      <c r="L128" s="83" t="str">
        <f>IF(B128="","",IF($P$7="Steel",2,IF($P$7="Fireprotect",VLOOKUP(MAX(C128:F128),'The Costumer''s Details'!$AD$15:$AF$18,3),VLOOKUP(MAX(C128:F128),'The Costumer''s Details'!$AD$10:$AF$13,3))))</f>
        <v/>
      </c>
      <c r="M128" s="68" t="str">
        <f t="shared" si="4"/>
        <v/>
      </c>
      <c r="N128" s="68" t="str">
        <f t="shared" si="5"/>
        <v/>
      </c>
      <c r="O128" s="67"/>
      <c r="P128" s="12"/>
    </row>
    <row r="129" spans="1:16" ht="17.25" customHeight="1" x14ac:dyDescent="0.25">
      <c r="A129" s="104"/>
      <c r="B129" s="1"/>
      <c r="C129" s="66"/>
      <c r="D129" s="66"/>
      <c r="E129" s="66"/>
      <c r="F129" s="66"/>
      <c r="G129" s="5"/>
      <c r="H129" s="66"/>
      <c r="I129" s="66"/>
      <c r="J129" s="68" t="str">
        <f t="shared" si="6"/>
        <v/>
      </c>
      <c r="K129" s="68" t="str">
        <f t="shared" si="7"/>
        <v/>
      </c>
      <c r="L129" s="83" t="str">
        <f>IF(B129="","",IF($P$7="Steel",2,IF($P$7="Fireprotect",VLOOKUP(MAX(C129:F129),'The Costumer''s Details'!$AD$15:$AF$18,3),VLOOKUP(MAX(C129:F129),'The Costumer''s Details'!$AD$10:$AF$13,3))))</f>
        <v/>
      </c>
      <c r="M129" s="68" t="str">
        <f t="shared" si="4"/>
        <v/>
      </c>
      <c r="N129" s="68" t="str">
        <f t="shared" si="5"/>
        <v/>
      </c>
      <c r="O129" s="67"/>
      <c r="P129" s="12"/>
    </row>
    <row r="130" spans="1:16" ht="17.25" customHeight="1" x14ac:dyDescent="0.25">
      <c r="A130" s="104"/>
      <c r="B130" s="1"/>
      <c r="C130" s="66"/>
      <c r="D130" s="66"/>
      <c r="E130" s="66"/>
      <c r="F130" s="66"/>
      <c r="G130" s="5"/>
      <c r="H130" s="66"/>
      <c r="I130" s="66"/>
      <c r="J130" s="68" t="str">
        <f t="shared" si="6"/>
        <v/>
      </c>
      <c r="K130" s="68" t="str">
        <f t="shared" si="7"/>
        <v/>
      </c>
      <c r="L130" s="83" t="str">
        <f>IF(B130="","",IF($P$7="Steel",2,IF($P$7="Fireprotect",VLOOKUP(MAX(C130:F130),'The Costumer''s Details'!$AD$15:$AF$18,3),VLOOKUP(MAX(C130:F130),'The Costumer''s Details'!$AD$10:$AF$13,3))))</f>
        <v/>
      </c>
      <c r="M130" s="68" t="str">
        <f t="shared" si="4"/>
        <v/>
      </c>
      <c r="N130" s="68" t="str">
        <f t="shared" si="5"/>
        <v/>
      </c>
      <c r="O130" s="67"/>
      <c r="P130" s="12"/>
    </row>
    <row r="131" spans="1:16" ht="17.25" customHeight="1" x14ac:dyDescent="0.25">
      <c r="A131" s="104"/>
      <c r="B131" s="1"/>
      <c r="C131" s="66"/>
      <c r="D131" s="66"/>
      <c r="E131" s="66"/>
      <c r="F131" s="66"/>
      <c r="G131" s="5"/>
      <c r="H131" s="66"/>
      <c r="I131" s="66"/>
      <c r="J131" s="68" t="str">
        <f t="shared" si="6"/>
        <v/>
      </c>
      <c r="K131" s="68" t="str">
        <f t="shared" si="7"/>
        <v/>
      </c>
      <c r="L131" s="83" t="str">
        <f>IF(B131="","",IF($P$7="Steel",2,IF($P$7="Fireprotect",VLOOKUP(MAX(C131:F131),'The Costumer''s Details'!$AD$15:$AF$18,3),VLOOKUP(MAX(C131:F131),'The Costumer''s Details'!$AD$10:$AF$13,3))))</f>
        <v/>
      </c>
      <c r="M131" s="68" t="str">
        <f t="shared" si="4"/>
        <v/>
      </c>
      <c r="N131" s="68" t="str">
        <f t="shared" si="5"/>
        <v/>
      </c>
      <c r="O131" s="67"/>
      <c r="P131" s="12"/>
    </row>
    <row r="132" spans="1:16" ht="17.25" customHeight="1" x14ac:dyDescent="0.25">
      <c r="A132" s="104"/>
      <c r="B132" s="1"/>
      <c r="C132" s="66"/>
      <c r="D132" s="66"/>
      <c r="E132" s="66"/>
      <c r="F132" s="66"/>
      <c r="G132" s="5"/>
      <c r="H132" s="66"/>
      <c r="I132" s="66"/>
      <c r="J132" s="68" t="str">
        <f t="shared" si="6"/>
        <v/>
      </c>
      <c r="K132" s="68" t="str">
        <f t="shared" si="7"/>
        <v/>
      </c>
      <c r="L132" s="83" t="str">
        <f>IF(B132="","",IF($P$7="Steel",2,IF($P$7="Fireprotect",VLOOKUP(MAX(C132:F132),'The Costumer''s Details'!$AD$15:$AF$18,3),VLOOKUP(MAX(C132:F132),'The Costumer''s Details'!$AD$10:$AF$13,3))))</f>
        <v/>
      </c>
      <c r="M132" s="68" t="str">
        <f t="shared" si="4"/>
        <v/>
      </c>
      <c r="N132" s="68" t="str">
        <f t="shared" si="5"/>
        <v/>
      </c>
      <c r="O132" s="67"/>
      <c r="P132" s="12"/>
    </row>
    <row r="133" spans="1:16" ht="17.25" customHeight="1" x14ac:dyDescent="0.25">
      <c r="A133" s="104"/>
      <c r="B133" s="1"/>
      <c r="C133" s="66"/>
      <c r="D133" s="66"/>
      <c r="E133" s="66"/>
      <c r="F133" s="66"/>
      <c r="G133" s="5"/>
      <c r="H133" s="66"/>
      <c r="I133" s="66"/>
      <c r="J133" s="68" t="str">
        <f t="shared" si="6"/>
        <v/>
      </c>
      <c r="K133" s="68" t="str">
        <f t="shared" si="7"/>
        <v/>
      </c>
      <c r="L133" s="83" t="str">
        <f>IF(B133="","",IF($P$7="Steel",2,IF($P$7="Fireprotect",VLOOKUP(MAX(C133:F133),'The Costumer''s Details'!$AD$15:$AF$18,3),VLOOKUP(MAX(C133:F133),'The Costumer''s Details'!$AD$10:$AF$13,3))))</f>
        <v/>
      </c>
      <c r="M133" s="68" t="str">
        <f t="shared" si="4"/>
        <v/>
      </c>
      <c r="N133" s="68" t="str">
        <f t="shared" si="5"/>
        <v/>
      </c>
      <c r="O133" s="67"/>
      <c r="P133" s="12"/>
    </row>
    <row r="134" spans="1:16" ht="17.25" customHeight="1" x14ac:dyDescent="0.25">
      <c r="A134" s="104"/>
      <c r="B134" s="1"/>
      <c r="C134" s="66"/>
      <c r="D134" s="66"/>
      <c r="E134" s="66"/>
      <c r="F134" s="66"/>
      <c r="G134" s="5"/>
      <c r="H134" s="66"/>
      <c r="I134" s="66"/>
      <c r="J134" s="68" t="str">
        <f t="shared" si="6"/>
        <v/>
      </c>
      <c r="K134" s="68" t="str">
        <f t="shared" si="7"/>
        <v/>
      </c>
      <c r="L134" s="83" t="str">
        <f>IF(B134="","",IF($P$7="Steel",2,IF($P$7="Fireprotect",VLOOKUP(MAX(C134:F134),'The Costumer''s Details'!$AD$15:$AF$18,3),VLOOKUP(MAX(C134:F134),'The Costumer''s Details'!$AD$10:$AF$13,3))))</f>
        <v/>
      </c>
      <c r="M134" s="68" t="str">
        <f t="shared" si="4"/>
        <v/>
      </c>
      <c r="N134" s="68" t="str">
        <f t="shared" si="5"/>
        <v/>
      </c>
      <c r="O134" s="67"/>
      <c r="P134" s="12"/>
    </row>
    <row r="135" spans="1:16" ht="17.25" customHeight="1" x14ac:dyDescent="0.25">
      <c r="A135" s="104"/>
      <c r="B135" s="1"/>
      <c r="C135" s="66"/>
      <c r="D135" s="66"/>
      <c r="E135" s="66"/>
      <c r="F135" s="66"/>
      <c r="G135" s="5"/>
      <c r="H135" s="66"/>
      <c r="I135" s="66"/>
      <c r="J135" s="68" t="str">
        <f t="shared" si="6"/>
        <v/>
      </c>
      <c r="K135" s="68" t="str">
        <f t="shared" si="7"/>
        <v/>
      </c>
      <c r="L135" s="83" t="str">
        <f>IF(B135="","",IF($P$7="Steel",2,IF($P$7="Fireprotect",VLOOKUP(MAX(C135:F135),'The Costumer''s Details'!$AD$15:$AF$18,3),VLOOKUP(MAX(C135:F135),'The Costumer''s Details'!$AD$10:$AF$13,3))))</f>
        <v/>
      </c>
      <c r="M135" s="68" t="str">
        <f t="shared" si="4"/>
        <v/>
      </c>
      <c r="N135" s="68" t="str">
        <f t="shared" si="5"/>
        <v/>
      </c>
      <c r="O135" s="67"/>
      <c r="P135" s="12"/>
    </row>
    <row r="136" spans="1:16" ht="17.25" customHeight="1" x14ac:dyDescent="0.25">
      <c r="A136" s="104"/>
      <c r="B136" s="1"/>
      <c r="C136" s="66"/>
      <c r="D136" s="66"/>
      <c r="E136" s="66"/>
      <c r="F136" s="66"/>
      <c r="G136" s="5"/>
      <c r="H136" s="66"/>
      <c r="I136" s="66"/>
      <c r="J136" s="68" t="str">
        <f t="shared" si="6"/>
        <v/>
      </c>
      <c r="K136" s="68" t="str">
        <f t="shared" si="7"/>
        <v/>
      </c>
      <c r="L136" s="83" t="str">
        <f>IF(B136="","",IF($P$7="Steel",2,IF($P$7="Fireprotect",VLOOKUP(MAX(C136:F136),'The Costumer''s Details'!$AD$15:$AF$18,3),VLOOKUP(MAX(C136:F136),'The Costumer''s Details'!$AD$10:$AF$13,3))))</f>
        <v/>
      </c>
      <c r="M136" s="68" t="str">
        <f t="shared" si="4"/>
        <v/>
      </c>
      <c r="N136" s="68" t="str">
        <f t="shared" si="5"/>
        <v/>
      </c>
      <c r="O136" s="67"/>
      <c r="P136" s="12"/>
    </row>
    <row r="137" spans="1:16" ht="17.25" customHeight="1" x14ac:dyDescent="0.25">
      <c r="A137" s="104"/>
      <c r="B137" s="1"/>
      <c r="C137" s="66"/>
      <c r="D137" s="66"/>
      <c r="E137" s="66"/>
      <c r="F137" s="66"/>
      <c r="G137" s="5"/>
      <c r="H137" s="66"/>
      <c r="I137" s="66"/>
      <c r="J137" s="68" t="str">
        <f t="shared" si="6"/>
        <v/>
      </c>
      <c r="K137" s="68" t="str">
        <f t="shared" si="7"/>
        <v/>
      </c>
      <c r="L137" s="83" t="str">
        <f>IF(B137="","",IF($P$7="Steel",2,IF($P$7="Fireprotect",VLOOKUP(MAX(C137:F137),'The Costumer''s Details'!$AD$15:$AF$18,3),VLOOKUP(MAX(C137:F137),'The Costumer''s Details'!$AD$10:$AF$13,3))))</f>
        <v/>
      </c>
      <c r="M137" s="68" t="str">
        <f t="shared" si="4"/>
        <v/>
      </c>
      <c r="N137" s="68" t="str">
        <f t="shared" si="5"/>
        <v/>
      </c>
      <c r="O137" s="67"/>
      <c r="P137" s="12"/>
    </row>
    <row r="138" spans="1:16" ht="17.25" customHeight="1" x14ac:dyDescent="0.25">
      <c r="A138" s="104"/>
      <c r="B138" s="1"/>
      <c r="C138" s="66"/>
      <c r="D138" s="66"/>
      <c r="E138" s="66"/>
      <c r="F138" s="66"/>
      <c r="G138" s="5"/>
      <c r="H138" s="66"/>
      <c r="I138" s="66"/>
      <c r="J138" s="68" t="str">
        <f t="shared" si="6"/>
        <v/>
      </c>
      <c r="K138" s="68" t="str">
        <f t="shared" si="7"/>
        <v/>
      </c>
      <c r="L138" s="83" t="str">
        <f>IF(B138="","",IF($P$7="Steel",2,IF($P$7="Fireprotect",VLOOKUP(MAX(C138:F138),'The Costumer''s Details'!$AD$15:$AF$18,3),VLOOKUP(MAX(C138:F138),'The Costumer''s Details'!$AD$10:$AF$13,3))))</f>
        <v/>
      </c>
      <c r="M138" s="68" t="str">
        <f t="shared" si="4"/>
        <v/>
      </c>
      <c r="N138" s="68" t="str">
        <f t="shared" si="5"/>
        <v/>
      </c>
      <c r="O138" s="67"/>
      <c r="P138" s="12"/>
    </row>
    <row r="139" spans="1:16" ht="17.25" customHeight="1" x14ac:dyDescent="0.25">
      <c r="A139" s="104"/>
      <c r="B139" s="1"/>
      <c r="C139" s="66"/>
      <c r="D139" s="66"/>
      <c r="E139" s="66"/>
      <c r="F139" s="66"/>
      <c r="G139" s="5"/>
      <c r="H139" s="66"/>
      <c r="I139" s="66"/>
      <c r="J139" s="68" t="str">
        <f t="shared" si="6"/>
        <v/>
      </c>
      <c r="K139" s="68" t="str">
        <f t="shared" si="7"/>
        <v/>
      </c>
      <c r="L139" s="83" t="str">
        <f>IF(B139="","",IF($P$7="Steel",2,IF($P$7="Fireprotect",VLOOKUP(MAX(C139:F139),'The Costumer''s Details'!$AD$15:$AF$18,3),VLOOKUP(MAX(C139:F139),'The Costumer''s Details'!$AD$10:$AF$13,3))))</f>
        <v/>
      </c>
      <c r="M139" s="68" t="str">
        <f t="shared" si="4"/>
        <v/>
      </c>
      <c r="N139" s="68" t="str">
        <f t="shared" si="5"/>
        <v/>
      </c>
      <c r="O139" s="67"/>
      <c r="P139" s="12"/>
    </row>
    <row r="140" spans="1:16" ht="17.25" customHeight="1" x14ac:dyDescent="0.25">
      <c r="A140" s="104"/>
      <c r="B140" s="1"/>
      <c r="C140" s="66"/>
      <c r="D140" s="66"/>
      <c r="E140" s="66"/>
      <c r="F140" s="66"/>
      <c r="G140" s="5"/>
      <c r="H140" s="66"/>
      <c r="I140" s="66"/>
      <c r="J140" s="68" t="str">
        <f t="shared" si="6"/>
        <v/>
      </c>
      <c r="K140" s="68" t="str">
        <f t="shared" si="7"/>
        <v/>
      </c>
      <c r="L140" s="83" t="str">
        <f>IF(B140="","",IF($P$7="Steel",2,IF($P$7="Fireprotect",VLOOKUP(MAX(C140:F140),'The Costumer''s Details'!$AD$15:$AF$18,3),VLOOKUP(MAX(C140:F140),'The Costumer''s Details'!$AD$10:$AF$13,3))))</f>
        <v/>
      </c>
      <c r="M140" s="68" t="str">
        <f t="shared" ref="M140:M203" si="8">IF(B140="","",IF(OR($P$7="Fireprotect",$P$7="Steel"),30,IF(MAX(C140:D140)&lt;=750,20,IF(MAX(C140:D140)&lt;=2000,30,40))))</f>
        <v/>
      </c>
      <c r="N140" s="68" t="str">
        <f t="shared" ref="N140:N203" si="9">IF(B140="","",IF(OR($P$7="Fireprotect",$P$7="Steel"),30,IF(MAX(E140:F140)&lt;=750,20,IF(MAX(E140:F140)&lt;=2000,30,40))))</f>
        <v/>
      </c>
      <c r="O140" s="67"/>
      <c r="P140" s="12"/>
    </row>
    <row r="141" spans="1:16" ht="17.25" customHeight="1" x14ac:dyDescent="0.25">
      <c r="A141" s="104"/>
      <c r="B141" s="1"/>
      <c r="C141" s="66"/>
      <c r="D141" s="66"/>
      <c r="E141" s="66"/>
      <c r="F141" s="66"/>
      <c r="G141" s="5"/>
      <c r="H141" s="66"/>
      <c r="I141" s="66"/>
      <c r="J141" s="68" t="str">
        <f t="shared" ref="J141:J204" si="10">IF(B141="","",40)</f>
        <v/>
      </c>
      <c r="K141" s="68" t="str">
        <f t="shared" ref="K141:K204" si="11">J141</f>
        <v/>
      </c>
      <c r="L141" s="83" t="str">
        <f>IF(B141="","",IF($P$7="Steel",2,IF($P$7="Fireprotect",VLOOKUP(MAX(C141:F141),'The Costumer''s Details'!$AD$15:$AF$18,3),VLOOKUP(MAX(C141:F141),'The Costumer''s Details'!$AD$10:$AF$13,3))))</f>
        <v/>
      </c>
      <c r="M141" s="68" t="str">
        <f t="shared" si="8"/>
        <v/>
      </c>
      <c r="N141" s="68" t="str">
        <f t="shared" si="9"/>
        <v/>
      </c>
      <c r="O141" s="67"/>
      <c r="P141" s="12"/>
    </row>
    <row r="142" spans="1:16" ht="17.25" customHeight="1" x14ac:dyDescent="0.25">
      <c r="A142" s="104"/>
      <c r="B142" s="1"/>
      <c r="C142" s="66"/>
      <c r="D142" s="66"/>
      <c r="E142" s="66"/>
      <c r="F142" s="66"/>
      <c r="G142" s="5"/>
      <c r="H142" s="66"/>
      <c r="I142" s="66"/>
      <c r="J142" s="68" t="str">
        <f t="shared" si="10"/>
        <v/>
      </c>
      <c r="K142" s="68" t="str">
        <f t="shared" si="11"/>
        <v/>
      </c>
      <c r="L142" s="83" t="str">
        <f>IF(B142="","",IF($P$7="Steel",2,IF($P$7="Fireprotect",VLOOKUP(MAX(C142:F142),'The Costumer''s Details'!$AD$15:$AF$18,3),VLOOKUP(MAX(C142:F142),'The Costumer''s Details'!$AD$10:$AF$13,3))))</f>
        <v/>
      </c>
      <c r="M142" s="68" t="str">
        <f t="shared" si="8"/>
        <v/>
      </c>
      <c r="N142" s="68" t="str">
        <f t="shared" si="9"/>
        <v/>
      </c>
      <c r="O142" s="67"/>
      <c r="P142" s="12"/>
    </row>
    <row r="143" spans="1:16" ht="17.25" customHeight="1" x14ac:dyDescent="0.25">
      <c r="A143" s="104"/>
      <c r="B143" s="1"/>
      <c r="C143" s="66"/>
      <c r="D143" s="66"/>
      <c r="E143" s="66"/>
      <c r="F143" s="66"/>
      <c r="G143" s="5"/>
      <c r="H143" s="66"/>
      <c r="I143" s="66"/>
      <c r="J143" s="68" t="str">
        <f t="shared" si="10"/>
        <v/>
      </c>
      <c r="K143" s="68" t="str">
        <f t="shared" si="11"/>
        <v/>
      </c>
      <c r="L143" s="83" t="str">
        <f>IF(B143="","",IF($P$7="Steel",2,IF($P$7="Fireprotect",VLOOKUP(MAX(C143:F143),'The Costumer''s Details'!$AD$15:$AF$18,3),VLOOKUP(MAX(C143:F143),'The Costumer''s Details'!$AD$10:$AF$13,3))))</f>
        <v/>
      </c>
      <c r="M143" s="68" t="str">
        <f t="shared" si="8"/>
        <v/>
      </c>
      <c r="N143" s="68" t="str">
        <f t="shared" si="9"/>
        <v/>
      </c>
      <c r="O143" s="67"/>
      <c r="P143" s="12"/>
    </row>
    <row r="144" spans="1:16" ht="17.25" customHeight="1" x14ac:dyDescent="0.25">
      <c r="A144" s="104"/>
      <c r="B144" s="1"/>
      <c r="C144" s="66"/>
      <c r="D144" s="66"/>
      <c r="E144" s="66"/>
      <c r="F144" s="66"/>
      <c r="G144" s="5"/>
      <c r="H144" s="66"/>
      <c r="I144" s="66"/>
      <c r="J144" s="68" t="str">
        <f t="shared" si="10"/>
        <v/>
      </c>
      <c r="K144" s="68" t="str">
        <f t="shared" si="11"/>
        <v/>
      </c>
      <c r="L144" s="83" t="str">
        <f>IF(B144="","",IF($P$7="Steel",2,IF($P$7="Fireprotect",VLOOKUP(MAX(C144:F144),'The Costumer''s Details'!$AD$15:$AF$18,3),VLOOKUP(MAX(C144:F144),'The Costumer''s Details'!$AD$10:$AF$13,3))))</f>
        <v/>
      </c>
      <c r="M144" s="68" t="str">
        <f t="shared" si="8"/>
        <v/>
      </c>
      <c r="N144" s="68" t="str">
        <f t="shared" si="9"/>
        <v/>
      </c>
      <c r="O144" s="67"/>
      <c r="P144" s="12"/>
    </row>
    <row r="145" spans="1:16" ht="17.25" customHeight="1" x14ac:dyDescent="0.25">
      <c r="A145" s="104"/>
      <c r="B145" s="1"/>
      <c r="C145" s="66"/>
      <c r="D145" s="66"/>
      <c r="E145" s="66"/>
      <c r="F145" s="66"/>
      <c r="G145" s="5"/>
      <c r="H145" s="66"/>
      <c r="I145" s="66"/>
      <c r="J145" s="68" t="str">
        <f t="shared" si="10"/>
        <v/>
      </c>
      <c r="K145" s="68" t="str">
        <f t="shared" si="11"/>
        <v/>
      </c>
      <c r="L145" s="83" t="str">
        <f>IF(B145="","",IF($P$7="Steel",2,IF($P$7="Fireprotect",VLOOKUP(MAX(C145:F145),'The Costumer''s Details'!$AD$15:$AF$18,3),VLOOKUP(MAX(C145:F145),'The Costumer''s Details'!$AD$10:$AF$13,3))))</f>
        <v/>
      </c>
      <c r="M145" s="68" t="str">
        <f t="shared" si="8"/>
        <v/>
      </c>
      <c r="N145" s="68" t="str">
        <f t="shared" si="9"/>
        <v/>
      </c>
      <c r="O145" s="67"/>
      <c r="P145" s="12"/>
    </row>
    <row r="146" spans="1:16" ht="17.25" customHeight="1" x14ac:dyDescent="0.25">
      <c r="A146" s="104"/>
      <c r="B146" s="1"/>
      <c r="C146" s="66"/>
      <c r="D146" s="66"/>
      <c r="E146" s="66"/>
      <c r="F146" s="66"/>
      <c r="G146" s="5"/>
      <c r="H146" s="66"/>
      <c r="I146" s="66"/>
      <c r="J146" s="68" t="str">
        <f t="shared" si="10"/>
        <v/>
      </c>
      <c r="K146" s="68" t="str">
        <f t="shared" si="11"/>
        <v/>
      </c>
      <c r="L146" s="83" t="str">
        <f>IF(B146="","",IF($P$7="Steel",2,IF($P$7="Fireprotect",VLOOKUP(MAX(C146:F146),'The Costumer''s Details'!$AD$15:$AF$18,3),VLOOKUP(MAX(C146:F146),'The Costumer''s Details'!$AD$10:$AF$13,3))))</f>
        <v/>
      </c>
      <c r="M146" s="68" t="str">
        <f t="shared" si="8"/>
        <v/>
      </c>
      <c r="N146" s="68" t="str">
        <f t="shared" si="9"/>
        <v/>
      </c>
      <c r="O146" s="67"/>
      <c r="P146" s="12"/>
    </row>
    <row r="147" spans="1:16" ht="17.25" customHeight="1" x14ac:dyDescent="0.25">
      <c r="A147" s="104"/>
      <c r="B147" s="1"/>
      <c r="C147" s="66"/>
      <c r="D147" s="66"/>
      <c r="E147" s="66"/>
      <c r="F147" s="66"/>
      <c r="G147" s="5"/>
      <c r="H147" s="66"/>
      <c r="I147" s="66"/>
      <c r="J147" s="68" t="str">
        <f t="shared" si="10"/>
        <v/>
      </c>
      <c r="K147" s="68" t="str">
        <f t="shared" si="11"/>
        <v/>
      </c>
      <c r="L147" s="83" t="str">
        <f>IF(B147="","",IF($P$7="Steel",2,IF($P$7="Fireprotect",VLOOKUP(MAX(C147:F147),'The Costumer''s Details'!$AD$15:$AF$18,3),VLOOKUP(MAX(C147:F147),'The Costumer''s Details'!$AD$10:$AF$13,3))))</f>
        <v/>
      </c>
      <c r="M147" s="68" t="str">
        <f t="shared" si="8"/>
        <v/>
      </c>
      <c r="N147" s="68" t="str">
        <f t="shared" si="9"/>
        <v/>
      </c>
      <c r="O147" s="67"/>
      <c r="P147" s="12"/>
    </row>
    <row r="148" spans="1:16" ht="17.25" customHeight="1" x14ac:dyDescent="0.25">
      <c r="A148" s="104"/>
      <c r="B148" s="1"/>
      <c r="C148" s="66"/>
      <c r="D148" s="66"/>
      <c r="E148" s="66"/>
      <c r="F148" s="66"/>
      <c r="G148" s="5"/>
      <c r="H148" s="66"/>
      <c r="I148" s="66"/>
      <c r="J148" s="68" t="str">
        <f t="shared" si="10"/>
        <v/>
      </c>
      <c r="K148" s="68" t="str">
        <f t="shared" si="11"/>
        <v/>
      </c>
      <c r="L148" s="83" t="str">
        <f>IF(B148="","",IF($P$7="Steel",2,IF($P$7="Fireprotect",VLOOKUP(MAX(C148:F148),'The Costumer''s Details'!$AD$15:$AF$18,3),VLOOKUP(MAX(C148:F148),'The Costumer''s Details'!$AD$10:$AF$13,3))))</f>
        <v/>
      </c>
      <c r="M148" s="68" t="str">
        <f t="shared" si="8"/>
        <v/>
      </c>
      <c r="N148" s="68" t="str">
        <f t="shared" si="9"/>
        <v/>
      </c>
      <c r="O148" s="67"/>
      <c r="P148" s="12"/>
    </row>
    <row r="149" spans="1:16" ht="17.25" customHeight="1" x14ac:dyDescent="0.25">
      <c r="A149" s="104"/>
      <c r="B149" s="1"/>
      <c r="C149" s="66"/>
      <c r="D149" s="66"/>
      <c r="E149" s="66"/>
      <c r="F149" s="66"/>
      <c r="G149" s="5"/>
      <c r="H149" s="66"/>
      <c r="I149" s="66"/>
      <c r="J149" s="68" t="str">
        <f t="shared" si="10"/>
        <v/>
      </c>
      <c r="K149" s="68" t="str">
        <f t="shared" si="11"/>
        <v/>
      </c>
      <c r="L149" s="83" t="str">
        <f>IF(B149="","",IF($P$7="Steel",2,IF($P$7="Fireprotect",VLOOKUP(MAX(C149:F149),'The Costumer''s Details'!$AD$15:$AF$18,3),VLOOKUP(MAX(C149:F149),'The Costumer''s Details'!$AD$10:$AF$13,3))))</f>
        <v/>
      </c>
      <c r="M149" s="68" t="str">
        <f t="shared" si="8"/>
        <v/>
      </c>
      <c r="N149" s="68" t="str">
        <f t="shared" si="9"/>
        <v/>
      </c>
      <c r="O149" s="67"/>
      <c r="P149" s="12"/>
    </row>
    <row r="150" spans="1:16" ht="17.25" customHeight="1" x14ac:dyDescent="0.25">
      <c r="A150" s="104"/>
      <c r="B150" s="1"/>
      <c r="C150" s="66"/>
      <c r="D150" s="66"/>
      <c r="E150" s="66"/>
      <c r="F150" s="66"/>
      <c r="G150" s="5"/>
      <c r="H150" s="66"/>
      <c r="I150" s="66"/>
      <c r="J150" s="68" t="str">
        <f t="shared" si="10"/>
        <v/>
      </c>
      <c r="K150" s="68" t="str">
        <f t="shared" si="11"/>
        <v/>
      </c>
      <c r="L150" s="83" t="str">
        <f>IF(B150="","",IF($P$7="Steel",2,IF($P$7="Fireprotect",VLOOKUP(MAX(C150:F150),'The Costumer''s Details'!$AD$15:$AF$18,3),VLOOKUP(MAX(C150:F150),'The Costumer''s Details'!$AD$10:$AF$13,3))))</f>
        <v/>
      </c>
      <c r="M150" s="68" t="str">
        <f t="shared" si="8"/>
        <v/>
      </c>
      <c r="N150" s="68" t="str">
        <f t="shared" si="9"/>
        <v/>
      </c>
      <c r="O150" s="67"/>
      <c r="P150" s="12"/>
    </row>
    <row r="151" spans="1:16" ht="17.25" customHeight="1" x14ac:dyDescent="0.25">
      <c r="A151" s="104"/>
      <c r="B151" s="1"/>
      <c r="C151" s="66"/>
      <c r="D151" s="66"/>
      <c r="E151" s="66"/>
      <c r="F151" s="66"/>
      <c r="G151" s="5"/>
      <c r="H151" s="66"/>
      <c r="I151" s="66"/>
      <c r="J151" s="68" t="str">
        <f t="shared" si="10"/>
        <v/>
      </c>
      <c r="K151" s="68" t="str">
        <f t="shared" si="11"/>
        <v/>
      </c>
      <c r="L151" s="83" t="str">
        <f>IF(B151="","",IF($P$7="Steel",2,IF($P$7="Fireprotect",VLOOKUP(MAX(C151:F151),'The Costumer''s Details'!$AD$15:$AF$18,3),VLOOKUP(MAX(C151:F151),'The Costumer''s Details'!$AD$10:$AF$13,3))))</f>
        <v/>
      </c>
      <c r="M151" s="68" t="str">
        <f t="shared" si="8"/>
        <v/>
      </c>
      <c r="N151" s="68" t="str">
        <f t="shared" si="9"/>
        <v/>
      </c>
      <c r="O151" s="67"/>
      <c r="P151" s="12"/>
    </row>
    <row r="152" spans="1:16" ht="17.25" customHeight="1" x14ac:dyDescent="0.25">
      <c r="A152" s="104"/>
      <c r="B152" s="1"/>
      <c r="C152" s="66"/>
      <c r="D152" s="66"/>
      <c r="E152" s="66"/>
      <c r="F152" s="66"/>
      <c r="G152" s="5"/>
      <c r="H152" s="66"/>
      <c r="I152" s="66"/>
      <c r="J152" s="68" t="str">
        <f t="shared" si="10"/>
        <v/>
      </c>
      <c r="K152" s="68" t="str">
        <f t="shared" si="11"/>
        <v/>
      </c>
      <c r="L152" s="83" t="str">
        <f>IF(B152="","",IF($P$7="Steel",2,IF($P$7="Fireprotect",VLOOKUP(MAX(C152:F152),'The Costumer''s Details'!$AD$15:$AF$18,3),VLOOKUP(MAX(C152:F152),'The Costumer''s Details'!$AD$10:$AF$13,3))))</f>
        <v/>
      </c>
      <c r="M152" s="68" t="str">
        <f t="shared" si="8"/>
        <v/>
      </c>
      <c r="N152" s="68" t="str">
        <f t="shared" si="9"/>
        <v/>
      </c>
      <c r="O152" s="67"/>
      <c r="P152" s="12"/>
    </row>
    <row r="153" spans="1:16" ht="17.25" customHeight="1" x14ac:dyDescent="0.25">
      <c r="A153" s="104"/>
      <c r="B153" s="1"/>
      <c r="C153" s="66"/>
      <c r="D153" s="66"/>
      <c r="E153" s="66"/>
      <c r="F153" s="66"/>
      <c r="G153" s="5"/>
      <c r="H153" s="66"/>
      <c r="I153" s="66"/>
      <c r="J153" s="68" t="str">
        <f t="shared" si="10"/>
        <v/>
      </c>
      <c r="K153" s="68" t="str">
        <f t="shared" si="11"/>
        <v/>
      </c>
      <c r="L153" s="83" t="str">
        <f>IF(B153="","",IF($P$7="Steel",2,IF($P$7="Fireprotect",VLOOKUP(MAX(C153:F153),'The Costumer''s Details'!$AD$15:$AF$18,3),VLOOKUP(MAX(C153:F153),'The Costumer''s Details'!$AD$10:$AF$13,3))))</f>
        <v/>
      </c>
      <c r="M153" s="68" t="str">
        <f t="shared" si="8"/>
        <v/>
      </c>
      <c r="N153" s="68" t="str">
        <f t="shared" si="9"/>
        <v/>
      </c>
      <c r="O153" s="67"/>
      <c r="P153" s="12"/>
    </row>
    <row r="154" spans="1:16" ht="17.25" customHeight="1" x14ac:dyDescent="0.25">
      <c r="A154" s="104"/>
      <c r="B154" s="1"/>
      <c r="C154" s="66"/>
      <c r="D154" s="66"/>
      <c r="E154" s="66"/>
      <c r="F154" s="66"/>
      <c r="G154" s="5"/>
      <c r="H154" s="66"/>
      <c r="I154" s="66"/>
      <c r="J154" s="68" t="str">
        <f t="shared" si="10"/>
        <v/>
      </c>
      <c r="K154" s="68" t="str">
        <f t="shared" si="11"/>
        <v/>
      </c>
      <c r="L154" s="83" t="str">
        <f>IF(B154="","",IF($P$7="Steel",2,IF($P$7="Fireprotect",VLOOKUP(MAX(C154:F154),'The Costumer''s Details'!$AD$15:$AF$18,3),VLOOKUP(MAX(C154:F154),'The Costumer''s Details'!$AD$10:$AF$13,3))))</f>
        <v/>
      </c>
      <c r="M154" s="68" t="str">
        <f t="shared" si="8"/>
        <v/>
      </c>
      <c r="N154" s="68" t="str">
        <f t="shared" si="9"/>
        <v/>
      </c>
      <c r="O154" s="67"/>
      <c r="P154" s="12"/>
    </row>
    <row r="155" spans="1:16" ht="17.25" customHeight="1" x14ac:dyDescent="0.25">
      <c r="A155" s="104"/>
      <c r="B155" s="1"/>
      <c r="C155" s="66"/>
      <c r="D155" s="66"/>
      <c r="E155" s="66"/>
      <c r="F155" s="66"/>
      <c r="G155" s="5"/>
      <c r="H155" s="66"/>
      <c r="I155" s="66"/>
      <c r="J155" s="68" t="str">
        <f t="shared" si="10"/>
        <v/>
      </c>
      <c r="K155" s="68" t="str">
        <f t="shared" si="11"/>
        <v/>
      </c>
      <c r="L155" s="83" t="str">
        <f>IF(B155="","",IF($P$7="Steel",2,IF($P$7="Fireprotect",VLOOKUP(MAX(C155:F155),'The Costumer''s Details'!$AD$15:$AF$18,3),VLOOKUP(MAX(C155:F155),'The Costumer''s Details'!$AD$10:$AF$13,3))))</f>
        <v/>
      </c>
      <c r="M155" s="68" t="str">
        <f t="shared" si="8"/>
        <v/>
      </c>
      <c r="N155" s="68" t="str">
        <f t="shared" si="9"/>
        <v/>
      </c>
      <c r="O155" s="67"/>
      <c r="P155" s="12"/>
    </row>
    <row r="156" spans="1:16" ht="17.25" customHeight="1" x14ac:dyDescent="0.25">
      <c r="A156" s="104"/>
      <c r="B156" s="1"/>
      <c r="C156" s="66"/>
      <c r="D156" s="66"/>
      <c r="E156" s="66"/>
      <c r="F156" s="66"/>
      <c r="G156" s="5"/>
      <c r="H156" s="66"/>
      <c r="I156" s="66"/>
      <c r="J156" s="68" t="str">
        <f t="shared" si="10"/>
        <v/>
      </c>
      <c r="K156" s="68" t="str">
        <f t="shared" si="11"/>
        <v/>
      </c>
      <c r="L156" s="83" t="str">
        <f>IF(B156="","",IF($P$7="Steel",2,IF($P$7="Fireprotect",VLOOKUP(MAX(C156:F156),'The Costumer''s Details'!$AD$15:$AF$18,3),VLOOKUP(MAX(C156:F156),'The Costumer''s Details'!$AD$10:$AF$13,3))))</f>
        <v/>
      </c>
      <c r="M156" s="68" t="str">
        <f t="shared" si="8"/>
        <v/>
      </c>
      <c r="N156" s="68" t="str">
        <f t="shared" si="9"/>
        <v/>
      </c>
      <c r="O156" s="67"/>
      <c r="P156" s="12"/>
    </row>
    <row r="157" spans="1:16" ht="17.25" customHeight="1" x14ac:dyDescent="0.25">
      <c r="A157" s="104"/>
      <c r="B157" s="1"/>
      <c r="C157" s="66"/>
      <c r="D157" s="66"/>
      <c r="E157" s="66"/>
      <c r="F157" s="66"/>
      <c r="G157" s="5"/>
      <c r="H157" s="66"/>
      <c r="I157" s="66"/>
      <c r="J157" s="68" t="str">
        <f t="shared" si="10"/>
        <v/>
      </c>
      <c r="K157" s="68" t="str">
        <f t="shared" si="11"/>
        <v/>
      </c>
      <c r="L157" s="83" t="str">
        <f>IF(B157="","",IF($P$7="Steel",2,IF($P$7="Fireprotect",VLOOKUP(MAX(C157:F157),'The Costumer''s Details'!$AD$15:$AF$18,3),VLOOKUP(MAX(C157:F157),'The Costumer''s Details'!$AD$10:$AF$13,3))))</f>
        <v/>
      </c>
      <c r="M157" s="68" t="str">
        <f t="shared" si="8"/>
        <v/>
      </c>
      <c r="N157" s="68" t="str">
        <f t="shared" si="9"/>
        <v/>
      </c>
      <c r="O157" s="67"/>
      <c r="P157" s="12"/>
    </row>
    <row r="158" spans="1:16" ht="17.25" customHeight="1" x14ac:dyDescent="0.25">
      <c r="A158" s="104"/>
      <c r="B158" s="1"/>
      <c r="C158" s="66"/>
      <c r="D158" s="66"/>
      <c r="E158" s="66"/>
      <c r="F158" s="66"/>
      <c r="G158" s="5"/>
      <c r="H158" s="66"/>
      <c r="I158" s="66"/>
      <c r="J158" s="68" t="str">
        <f t="shared" si="10"/>
        <v/>
      </c>
      <c r="K158" s="68" t="str">
        <f t="shared" si="11"/>
        <v/>
      </c>
      <c r="L158" s="83" t="str">
        <f>IF(B158="","",IF($P$7="Steel",2,IF($P$7="Fireprotect",VLOOKUP(MAX(C158:F158),'The Costumer''s Details'!$AD$15:$AF$18,3),VLOOKUP(MAX(C158:F158),'The Costumer''s Details'!$AD$10:$AF$13,3))))</f>
        <v/>
      </c>
      <c r="M158" s="68" t="str">
        <f t="shared" si="8"/>
        <v/>
      </c>
      <c r="N158" s="68" t="str">
        <f t="shared" si="9"/>
        <v/>
      </c>
      <c r="O158" s="67"/>
      <c r="P158" s="12"/>
    </row>
    <row r="159" spans="1:16" ht="17.25" customHeight="1" x14ac:dyDescent="0.25">
      <c r="A159" s="104"/>
      <c r="B159" s="1"/>
      <c r="C159" s="66"/>
      <c r="D159" s="66"/>
      <c r="E159" s="66"/>
      <c r="F159" s="66"/>
      <c r="G159" s="5"/>
      <c r="H159" s="66"/>
      <c r="I159" s="66"/>
      <c r="J159" s="68" t="str">
        <f t="shared" si="10"/>
        <v/>
      </c>
      <c r="K159" s="68" t="str">
        <f t="shared" si="11"/>
        <v/>
      </c>
      <c r="L159" s="83" t="str">
        <f>IF(B159="","",IF($P$7="Steel",2,IF($P$7="Fireprotect",VLOOKUP(MAX(C159:F159),'The Costumer''s Details'!$AD$15:$AF$18,3),VLOOKUP(MAX(C159:F159),'The Costumer''s Details'!$AD$10:$AF$13,3))))</f>
        <v/>
      </c>
      <c r="M159" s="68" t="str">
        <f t="shared" si="8"/>
        <v/>
      </c>
      <c r="N159" s="68" t="str">
        <f t="shared" si="9"/>
        <v/>
      </c>
      <c r="O159" s="67"/>
      <c r="P159" s="12"/>
    </row>
    <row r="160" spans="1:16" ht="17.25" customHeight="1" x14ac:dyDescent="0.25">
      <c r="A160" s="104"/>
      <c r="B160" s="1"/>
      <c r="C160" s="66"/>
      <c r="D160" s="66"/>
      <c r="E160" s="66"/>
      <c r="F160" s="66"/>
      <c r="G160" s="5"/>
      <c r="H160" s="66"/>
      <c r="I160" s="66"/>
      <c r="J160" s="68" t="str">
        <f t="shared" si="10"/>
        <v/>
      </c>
      <c r="K160" s="68" t="str">
        <f t="shared" si="11"/>
        <v/>
      </c>
      <c r="L160" s="83" t="str">
        <f>IF(B160="","",IF($P$7="Steel",2,IF($P$7="Fireprotect",VLOOKUP(MAX(C160:F160),'The Costumer''s Details'!$AD$15:$AF$18,3),VLOOKUP(MAX(C160:F160),'The Costumer''s Details'!$AD$10:$AF$13,3))))</f>
        <v/>
      </c>
      <c r="M160" s="68" t="str">
        <f t="shared" si="8"/>
        <v/>
      </c>
      <c r="N160" s="68" t="str">
        <f t="shared" si="9"/>
        <v/>
      </c>
      <c r="O160" s="67"/>
      <c r="P160" s="12"/>
    </row>
    <row r="161" spans="1:16" ht="17.25" customHeight="1" x14ac:dyDescent="0.25">
      <c r="A161" s="104"/>
      <c r="B161" s="1"/>
      <c r="C161" s="66"/>
      <c r="D161" s="66"/>
      <c r="E161" s="66"/>
      <c r="F161" s="66"/>
      <c r="G161" s="5"/>
      <c r="H161" s="66"/>
      <c r="I161" s="66"/>
      <c r="J161" s="68" t="str">
        <f t="shared" si="10"/>
        <v/>
      </c>
      <c r="K161" s="68" t="str">
        <f t="shared" si="11"/>
        <v/>
      </c>
      <c r="L161" s="83" t="str">
        <f>IF(B161="","",IF($P$7="Steel",2,IF($P$7="Fireprotect",VLOOKUP(MAX(C161:F161),'The Costumer''s Details'!$AD$15:$AF$18,3),VLOOKUP(MAX(C161:F161),'The Costumer''s Details'!$AD$10:$AF$13,3))))</f>
        <v/>
      </c>
      <c r="M161" s="68" t="str">
        <f t="shared" si="8"/>
        <v/>
      </c>
      <c r="N161" s="68" t="str">
        <f t="shared" si="9"/>
        <v/>
      </c>
      <c r="O161" s="67"/>
      <c r="P161" s="12"/>
    </row>
    <row r="162" spans="1:16" ht="17.25" customHeight="1" x14ac:dyDescent="0.25">
      <c r="A162" s="104"/>
      <c r="B162" s="1"/>
      <c r="C162" s="66"/>
      <c r="D162" s="66"/>
      <c r="E162" s="66"/>
      <c r="F162" s="66"/>
      <c r="G162" s="5"/>
      <c r="H162" s="66"/>
      <c r="I162" s="66"/>
      <c r="J162" s="68" t="str">
        <f t="shared" si="10"/>
        <v/>
      </c>
      <c r="K162" s="68" t="str">
        <f t="shared" si="11"/>
        <v/>
      </c>
      <c r="L162" s="83" t="str">
        <f>IF(B162="","",IF($P$7="Steel",2,IF($P$7="Fireprotect",VLOOKUP(MAX(C162:F162),'The Costumer''s Details'!$AD$15:$AF$18,3),VLOOKUP(MAX(C162:F162),'The Costumer''s Details'!$AD$10:$AF$13,3))))</f>
        <v/>
      </c>
      <c r="M162" s="68" t="str">
        <f t="shared" si="8"/>
        <v/>
      </c>
      <c r="N162" s="68" t="str">
        <f t="shared" si="9"/>
        <v/>
      </c>
      <c r="O162" s="67"/>
      <c r="P162" s="12"/>
    </row>
    <row r="163" spans="1:16" ht="17.25" customHeight="1" x14ac:dyDescent="0.25">
      <c r="A163" s="104"/>
      <c r="B163" s="1"/>
      <c r="C163" s="66"/>
      <c r="D163" s="66"/>
      <c r="E163" s="66"/>
      <c r="F163" s="66"/>
      <c r="G163" s="5"/>
      <c r="H163" s="66"/>
      <c r="I163" s="66"/>
      <c r="J163" s="68" t="str">
        <f t="shared" si="10"/>
        <v/>
      </c>
      <c r="K163" s="68" t="str">
        <f t="shared" si="11"/>
        <v/>
      </c>
      <c r="L163" s="83" t="str">
        <f>IF(B163="","",IF($P$7="Steel",2,IF($P$7="Fireprotect",VLOOKUP(MAX(C163:F163),'The Costumer''s Details'!$AD$15:$AF$18,3),VLOOKUP(MAX(C163:F163),'The Costumer''s Details'!$AD$10:$AF$13,3))))</f>
        <v/>
      </c>
      <c r="M163" s="68" t="str">
        <f t="shared" si="8"/>
        <v/>
      </c>
      <c r="N163" s="68" t="str">
        <f t="shared" si="9"/>
        <v/>
      </c>
      <c r="O163" s="67"/>
      <c r="P163" s="12"/>
    </row>
    <row r="164" spans="1:16" ht="17.25" customHeight="1" x14ac:dyDescent="0.25">
      <c r="A164" s="104"/>
      <c r="B164" s="1"/>
      <c r="C164" s="66"/>
      <c r="D164" s="66"/>
      <c r="E164" s="66"/>
      <c r="F164" s="66"/>
      <c r="G164" s="5"/>
      <c r="H164" s="66"/>
      <c r="I164" s="66"/>
      <c r="J164" s="68" t="str">
        <f t="shared" si="10"/>
        <v/>
      </c>
      <c r="K164" s="68" t="str">
        <f t="shared" si="11"/>
        <v/>
      </c>
      <c r="L164" s="83" t="str">
        <f>IF(B164="","",IF($P$7="Steel",2,IF($P$7="Fireprotect",VLOOKUP(MAX(C164:F164),'The Costumer''s Details'!$AD$15:$AF$18,3),VLOOKUP(MAX(C164:F164),'The Costumer''s Details'!$AD$10:$AF$13,3))))</f>
        <v/>
      </c>
      <c r="M164" s="68" t="str">
        <f t="shared" si="8"/>
        <v/>
      </c>
      <c r="N164" s="68" t="str">
        <f t="shared" si="9"/>
        <v/>
      </c>
      <c r="O164" s="67"/>
      <c r="P164" s="12"/>
    </row>
    <row r="165" spans="1:16" ht="17.25" customHeight="1" x14ac:dyDescent="0.25">
      <c r="A165" s="104"/>
      <c r="B165" s="1"/>
      <c r="C165" s="66"/>
      <c r="D165" s="66"/>
      <c r="E165" s="66"/>
      <c r="F165" s="66"/>
      <c r="G165" s="5"/>
      <c r="H165" s="66"/>
      <c r="I165" s="66"/>
      <c r="J165" s="68" t="str">
        <f t="shared" si="10"/>
        <v/>
      </c>
      <c r="K165" s="68" t="str">
        <f t="shared" si="11"/>
        <v/>
      </c>
      <c r="L165" s="83" t="str">
        <f>IF(B165="","",IF($P$7="Steel",2,IF($P$7="Fireprotect",VLOOKUP(MAX(C165:F165),'The Costumer''s Details'!$AD$15:$AF$18,3),VLOOKUP(MAX(C165:F165),'The Costumer''s Details'!$AD$10:$AF$13,3))))</f>
        <v/>
      </c>
      <c r="M165" s="68" t="str">
        <f t="shared" si="8"/>
        <v/>
      </c>
      <c r="N165" s="68" t="str">
        <f t="shared" si="9"/>
        <v/>
      </c>
      <c r="O165" s="67"/>
      <c r="P165" s="12"/>
    </row>
    <row r="166" spans="1:16" ht="17.25" customHeight="1" x14ac:dyDescent="0.25">
      <c r="A166" s="104"/>
      <c r="B166" s="1"/>
      <c r="C166" s="66"/>
      <c r="D166" s="66"/>
      <c r="E166" s="66"/>
      <c r="F166" s="66"/>
      <c r="G166" s="5"/>
      <c r="H166" s="66"/>
      <c r="I166" s="66"/>
      <c r="J166" s="68" t="str">
        <f t="shared" si="10"/>
        <v/>
      </c>
      <c r="K166" s="68" t="str">
        <f t="shared" si="11"/>
        <v/>
      </c>
      <c r="L166" s="83" t="str">
        <f>IF(B166="","",IF($P$7="Steel",2,IF($P$7="Fireprotect",VLOOKUP(MAX(C166:F166),'The Costumer''s Details'!$AD$15:$AF$18,3),VLOOKUP(MAX(C166:F166),'The Costumer''s Details'!$AD$10:$AF$13,3))))</f>
        <v/>
      </c>
      <c r="M166" s="68" t="str">
        <f t="shared" si="8"/>
        <v/>
      </c>
      <c r="N166" s="68" t="str">
        <f t="shared" si="9"/>
        <v/>
      </c>
      <c r="O166" s="67"/>
      <c r="P166" s="12"/>
    </row>
    <row r="167" spans="1:16" ht="17.25" customHeight="1" x14ac:dyDescent="0.25">
      <c r="A167" s="104"/>
      <c r="B167" s="1"/>
      <c r="C167" s="66"/>
      <c r="D167" s="66"/>
      <c r="E167" s="66"/>
      <c r="F167" s="66"/>
      <c r="G167" s="5"/>
      <c r="H167" s="66"/>
      <c r="I167" s="66"/>
      <c r="J167" s="68" t="str">
        <f t="shared" si="10"/>
        <v/>
      </c>
      <c r="K167" s="68" t="str">
        <f t="shared" si="11"/>
        <v/>
      </c>
      <c r="L167" s="83" t="str">
        <f>IF(B167="","",IF($P$7="Steel",2,IF($P$7="Fireprotect",VLOOKUP(MAX(C167:F167),'The Costumer''s Details'!$AD$15:$AF$18,3),VLOOKUP(MAX(C167:F167),'The Costumer''s Details'!$AD$10:$AF$13,3))))</f>
        <v/>
      </c>
      <c r="M167" s="68" t="str">
        <f t="shared" si="8"/>
        <v/>
      </c>
      <c r="N167" s="68" t="str">
        <f t="shared" si="9"/>
        <v/>
      </c>
      <c r="O167" s="67"/>
      <c r="P167" s="12"/>
    </row>
    <row r="168" spans="1:16" ht="17.25" customHeight="1" x14ac:dyDescent="0.25">
      <c r="A168" s="104"/>
      <c r="B168" s="1"/>
      <c r="C168" s="66"/>
      <c r="D168" s="66"/>
      <c r="E168" s="66"/>
      <c r="F168" s="66"/>
      <c r="G168" s="5"/>
      <c r="H168" s="66"/>
      <c r="I168" s="66"/>
      <c r="J168" s="68" t="str">
        <f t="shared" si="10"/>
        <v/>
      </c>
      <c r="K168" s="68" t="str">
        <f t="shared" si="11"/>
        <v/>
      </c>
      <c r="L168" s="83" t="str">
        <f>IF(B168="","",IF($P$7="Steel",2,IF($P$7="Fireprotect",VLOOKUP(MAX(C168:F168),'The Costumer''s Details'!$AD$15:$AF$18,3),VLOOKUP(MAX(C168:F168),'The Costumer''s Details'!$AD$10:$AF$13,3))))</f>
        <v/>
      </c>
      <c r="M168" s="68" t="str">
        <f t="shared" si="8"/>
        <v/>
      </c>
      <c r="N168" s="68" t="str">
        <f t="shared" si="9"/>
        <v/>
      </c>
      <c r="O168" s="67"/>
      <c r="P168" s="12"/>
    </row>
    <row r="169" spans="1:16" ht="17.25" customHeight="1" x14ac:dyDescent="0.25">
      <c r="A169" s="104"/>
      <c r="B169" s="1"/>
      <c r="C169" s="66"/>
      <c r="D169" s="66"/>
      <c r="E169" s="66"/>
      <c r="F169" s="66"/>
      <c r="G169" s="5"/>
      <c r="H169" s="66"/>
      <c r="I169" s="66"/>
      <c r="J169" s="68" t="str">
        <f t="shared" si="10"/>
        <v/>
      </c>
      <c r="K169" s="68" t="str">
        <f t="shared" si="11"/>
        <v/>
      </c>
      <c r="L169" s="83" t="str">
        <f>IF(B169="","",IF($P$7="Steel",2,IF($P$7="Fireprotect",VLOOKUP(MAX(C169:F169),'The Costumer''s Details'!$AD$15:$AF$18,3),VLOOKUP(MAX(C169:F169),'The Costumer''s Details'!$AD$10:$AF$13,3))))</f>
        <v/>
      </c>
      <c r="M169" s="68" t="str">
        <f t="shared" si="8"/>
        <v/>
      </c>
      <c r="N169" s="68" t="str">
        <f t="shared" si="9"/>
        <v/>
      </c>
      <c r="O169" s="67"/>
      <c r="P169" s="12"/>
    </row>
    <row r="170" spans="1:16" ht="17.25" customHeight="1" x14ac:dyDescent="0.25">
      <c r="A170" s="104"/>
      <c r="B170" s="1"/>
      <c r="C170" s="66"/>
      <c r="D170" s="66"/>
      <c r="E170" s="66"/>
      <c r="F170" s="66"/>
      <c r="G170" s="5"/>
      <c r="H170" s="66"/>
      <c r="I170" s="66"/>
      <c r="J170" s="68" t="str">
        <f t="shared" si="10"/>
        <v/>
      </c>
      <c r="K170" s="68" t="str">
        <f t="shared" si="11"/>
        <v/>
      </c>
      <c r="L170" s="83" t="str">
        <f>IF(B170="","",IF($P$7="Steel",2,IF($P$7="Fireprotect",VLOOKUP(MAX(C170:F170),'The Costumer''s Details'!$AD$15:$AF$18,3),VLOOKUP(MAX(C170:F170),'The Costumer''s Details'!$AD$10:$AF$13,3))))</f>
        <v/>
      </c>
      <c r="M170" s="68" t="str">
        <f t="shared" si="8"/>
        <v/>
      </c>
      <c r="N170" s="68" t="str">
        <f t="shared" si="9"/>
        <v/>
      </c>
      <c r="O170" s="67"/>
      <c r="P170" s="12"/>
    </row>
    <row r="171" spans="1:16" ht="17.25" customHeight="1" x14ac:dyDescent="0.25">
      <c r="A171" s="104"/>
      <c r="B171" s="1"/>
      <c r="C171" s="66"/>
      <c r="D171" s="66"/>
      <c r="E171" s="66"/>
      <c r="F171" s="66"/>
      <c r="G171" s="5"/>
      <c r="H171" s="66"/>
      <c r="I171" s="66"/>
      <c r="J171" s="68" t="str">
        <f t="shared" si="10"/>
        <v/>
      </c>
      <c r="K171" s="68" t="str">
        <f t="shared" si="11"/>
        <v/>
      </c>
      <c r="L171" s="83" t="str">
        <f>IF(B171="","",IF($P$7="Steel",2,IF($P$7="Fireprotect",VLOOKUP(MAX(C171:F171),'The Costumer''s Details'!$AD$15:$AF$18,3),VLOOKUP(MAX(C171:F171),'The Costumer''s Details'!$AD$10:$AF$13,3))))</f>
        <v/>
      </c>
      <c r="M171" s="68" t="str">
        <f t="shared" si="8"/>
        <v/>
      </c>
      <c r="N171" s="68" t="str">
        <f t="shared" si="9"/>
        <v/>
      </c>
      <c r="O171" s="67"/>
      <c r="P171" s="12"/>
    </row>
    <row r="172" spans="1:16" ht="17.25" customHeight="1" x14ac:dyDescent="0.25">
      <c r="A172" s="104"/>
      <c r="B172" s="1"/>
      <c r="C172" s="66"/>
      <c r="D172" s="66"/>
      <c r="E172" s="66"/>
      <c r="F172" s="66"/>
      <c r="G172" s="5"/>
      <c r="H172" s="66"/>
      <c r="I172" s="66"/>
      <c r="J172" s="68" t="str">
        <f t="shared" si="10"/>
        <v/>
      </c>
      <c r="K172" s="68" t="str">
        <f t="shared" si="11"/>
        <v/>
      </c>
      <c r="L172" s="83" t="str">
        <f>IF(B172="","",IF($P$7="Steel",2,IF($P$7="Fireprotect",VLOOKUP(MAX(C172:F172),'The Costumer''s Details'!$AD$15:$AF$18,3),VLOOKUP(MAX(C172:F172),'The Costumer''s Details'!$AD$10:$AF$13,3))))</f>
        <v/>
      </c>
      <c r="M172" s="68" t="str">
        <f t="shared" si="8"/>
        <v/>
      </c>
      <c r="N172" s="68" t="str">
        <f t="shared" si="9"/>
        <v/>
      </c>
      <c r="O172" s="67"/>
      <c r="P172" s="12"/>
    </row>
    <row r="173" spans="1:16" ht="17.25" customHeight="1" x14ac:dyDescent="0.25">
      <c r="A173" s="104"/>
      <c r="B173" s="1"/>
      <c r="C173" s="66"/>
      <c r="D173" s="66"/>
      <c r="E173" s="66"/>
      <c r="F173" s="66"/>
      <c r="G173" s="5"/>
      <c r="H173" s="66"/>
      <c r="I173" s="66"/>
      <c r="J173" s="68" t="str">
        <f t="shared" si="10"/>
        <v/>
      </c>
      <c r="K173" s="68" t="str">
        <f t="shared" si="11"/>
        <v/>
      </c>
      <c r="L173" s="83" t="str">
        <f>IF(B173="","",IF($P$7="Steel",2,IF($P$7="Fireprotect",VLOOKUP(MAX(C173:F173),'The Costumer''s Details'!$AD$15:$AF$18,3),VLOOKUP(MAX(C173:F173),'The Costumer''s Details'!$AD$10:$AF$13,3))))</f>
        <v/>
      </c>
      <c r="M173" s="68" t="str">
        <f t="shared" si="8"/>
        <v/>
      </c>
      <c r="N173" s="68" t="str">
        <f t="shared" si="9"/>
        <v/>
      </c>
      <c r="O173" s="67"/>
      <c r="P173" s="12"/>
    </row>
    <row r="174" spans="1:16" ht="17.25" customHeight="1" x14ac:dyDescent="0.25">
      <c r="A174" s="104"/>
      <c r="B174" s="1"/>
      <c r="C174" s="66"/>
      <c r="D174" s="66"/>
      <c r="E174" s="66"/>
      <c r="F174" s="66"/>
      <c r="G174" s="5"/>
      <c r="H174" s="66"/>
      <c r="I174" s="66"/>
      <c r="J174" s="68" t="str">
        <f t="shared" si="10"/>
        <v/>
      </c>
      <c r="K174" s="68" t="str">
        <f t="shared" si="11"/>
        <v/>
      </c>
      <c r="L174" s="83" t="str">
        <f>IF(B174="","",IF($P$7="Steel",2,IF($P$7="Fireprotect",VLOOKUP(MAX(C174:F174),'The Costumer''s Details'!$AD$15:$AF$18,3),VLOOKUP(MAX(C174:F174),'The Costumer''s Details'!$AD$10:$AF$13,3))))</f>
        <v/>
      </c>
      <c r="M174" s="68" t="str">
        <f t="shared" si="8"/>
        <v/>
      </c>
      <c r="N174" s="68" t="str">
        <f t="shared" si="9"/>
        <v/>
      </c>
      <c r="O174" s="67"/>
      <c r="P174" s="12"/>
    </row>
    <row r="175" spans="1:16" ht="17.25" customHeight="1" x14ac:dyDescent="0.25">
      <c r="A175" s="104"/>
      <c r="B175" s="1"/>
      <c r="C175" s="66"/>
      <c r="D175" s="66"/>
      <c r="E175" s="66"/>
      <c r="F175" s="66"/>
      <c r="G175" s="5"/>
      <c r="H175" s="66"/>
      <c r="I175" s="66"/>
      <c r="J175" s="68" t="str">
        <f t="shared" si="10"/>
        <v/>
      </c>
      <c r="K175" s="68" t="str">
        <f t="shared" si="11"/>
        <v/>
      </c>
      <c r="L175" s="83" t="str">
        <f>IF(B175="","",IF($P$7="Steel",2,IF($P$7="Fireprotect",VLOOKUP(MAX(C175:F175),'The Costumer''s Details'!$AD$15:$AF$18,3),VLOOKUP(MAX(C175:F175),'The Costumer''s Details'!$AD$10:$AF$13,3))))</f>
        <v/>
      </c>
      <c r="M175" s="68" t="str">
        <f t="shared" si="8"/>
        <v/>
      </c>
      <c r="N175" s="68" t="str">
        <f t="shared" si="9"/>
        <v/>
      </c>
      <c r="O175" s="67"/>
      <c r="P175" s="12"/>
    </row>
    <row r="176" spans="1:16" ht="17.25" customHeight="1" x14ac:dyDescent="0.25">
      <c r="A176" s="104"/>
      <c r="B176" s="1"/>
      <c r="C176" s="66"/>
      <c r="D176" s="66"/>
      <c r="E176" s="66"/>
      <c r="F176" s="66"/>
      <c r="G176" s="5"/>
      <c r="H176" s="66"/>
      <c r="I176" s="66"/>
      <c r="J176" s="68" t="str">
        <f t="shared" si="10"/>
        <v/>
      </c>
      <c r="K176" s="68" t="str">
        <f t="shared" si="11"/>
        <v/>
      </c>
      <c r="L176" s="83" t="str">
        <f>IF(B176="","",IF($P$7="Steel",2,IF($P$7="Fireprotect",VLOOKUP(MAX(C176:F176),'The Costumer''s Details'!$AD$15:$AF$18,3),VLOOKUP(MAX(C176:F176),'The Costumer''s Details'!$AD$10:$AF$13,3))))</f>
        <v/>
      </c>
      <c r="M176" s="68" t="str">
        <f t="shared" si="8"/>
        <v/>
      </c>
      <c r="N176" s="68" t="str">
        <f t="shared" si="9"/>
        <v/>
      </c>
      <c r="O176" s="67"/>
      <c r="P176" s="12"/>
    </row>
    <row r="177" spans="1:16" ht="17.25" customHeight="1" x14ac:dyDescent="0.25">
      <c r="A177" s="104"/>
      <c r="B177" s="1"/>
      <c r="C177" s="66"/>
      <c r="D177" s="66"/>
      <c r="E177" s="66"/>
      <c r="F177" s="66"/>
      <c r="G177" s="5"/>
      <c r="H177" s="66"/>
      <c r="I177" s="66"/>
      <c r="J177" s="68" t="str">
        <f t="shared" si="10"/>
        <v/>
      </c>
      <c r="K177" s="68" t="str">
        <f t="shared" si="11"/>
        <v/>
      </c>
      <c r="L177" s="83" t="str">
        <f>IF(B177="","",IF($P$7="Steel",2,IF($P$7="Fireprotect",VLOOKUP(MAX(C177:F177),'The Costumer''s Details'!$AD$15:$AF$18,3),VLOOKUP(MAX(C177:F177),'The Costumer''s Details'!$AD$10:$AF$13,3))))</f>
        <v/>
      </c>
      <c r="M177" s="68" t="str">
        <f t="shared" si="8"/>
        <v/>
      </c>
      <c r="N177" s="68" t="str">
        <f t="shared" si="9"/>
        <v/>
      </c>
      <c r="O177" s="67"/>
      <c r="P177" s="12"/>
    </row>
    <row r="178" spans="1:16" ht="17.25" customHeight="1" x14ac:dyDescent="0.25">
      <c r="A178" s="104"/>
      <c r="B178" s="1"/>
      <c r="C178" s="66"/>
      <c r="D178" s="66"/>
      <c r="E178" s="66"/>
      <c r="F178" s="66"/>
      <c r="G178" s="5"/>
      <c r="H178" s="66"/>
      <c r="I178" s="66"/>
      <c r="J178" s="68" t="str">
        <f t="shared" si="10"/>
        <v/>
      </c>
      <c r="K178" s="68" t="str">
        <f t="shared" si="11"/>
        <v/>
      </c>
      <c r="L178" s="83" t="str">
        <f>IF(B178="","",IF($P$7="Steel",2,IF($P$7="Fireprotect",VLOOKUP(MAX(C178:F178),'The Costumer''s Details'!$AD$15:$AF$18,3),VLOOKUP(MAX(C178:F178),'The Costumer''s Details'!$AD$10:$AF$13,3))))</f>
        <v/>
      </c>
      <c r="M178" s="68" t="str">
        <f t="shared" si="8"/>
        <v/>
      </c>
      <c r="N178" s="68" t="str">
        <f t="shared" si="9"/>
        <v/>
      </c>
      <c r="O178" s="67"/>
      <c r="P178" s="12"/>
    </row>
    <row r="179" spans="1:16" ht="17.25" customHeight="1" x14ac:dyDescent="0.25">
      <c r="A179" s="104"/>
      <c r="B179" s="1"/>
      <c r="C179" s="66"/>
      <c r="D179" s="66"/>
      <c r="E179" s="66"/>
      <c r="F179" s="66"/>
      <c r="G179" s="5"/>
      <c r="H179" s="66"/>
      <c r="I179" s="66"/>
      <c r="J179" s="68" t="str">
        <f t="shared" si="10"/>
        <v/>
      </c>
      <c r="K179" s="68" t="str">
        <f t="shared" si="11"/>
        <v/>
      </c>
      <c r="L179" s="83" t="str">
        <f>IF(B179="","",IF($P$7="Steel",2,IF($P$7="Fireprotect",VLOOKUP(MAX(C179:F179),'The Costumer''s Details'!$AD$15:$AF$18,3),VLOOKUP(MAX(C179:F179),'The Costumer''s Details'!$AD$10:$AF$13,3))))</f>
        <v/>
      </c>
      <c r="M179" s="68" t="str">
        <f t="shared" si="8"/>
        <v/>
      </c>
      <c r="N179" s="68" t="str">
        <f t="shared" si="9"/>
        <v/>
      </c>
      <c r="O179" s="67"/>
      <c r="P179" s="12"/>
    </row>
    <row r="180" spans="1:16" ht="17.25" customHeight="1" x14ac:dyDescent="0.25">
      <c r="A180" s="104"/>
      <c r="B180" s="1"/>
      <c r="C180" s="66"/>
      <c r="D180" s="66"/>
      <c r="E180" s="66"/>
      <c r="F180" s="66"/>
      <c r="G180" s="5"/>
      <c r="H180" s="66"/>
      <c r="I180" s="66"/>
      <c r="J180" s="68" t="str">
        <f t="shared" si="10"/>
        <v/>
      </c>
      <c r="K180" s="68" t="str">
        <f t="shared" si="11"/>
        <v/>
      </c>
      <c r="L180" s="83" t="str">
        <f>IF(B180="","",IF($P$7="Steel",2,IF($P$7="Fireprotect",VLOOKUP(MAX(C180:F180),'The Costumer''s Details'!$AD$15:$AF$18,3),VLOOKUP(MAX(C180:F180),'The Costumer''s Details'!$AD$10:$AF$13,3))))</f>
        <v/>
      </c>
      <c r="M180" s="68" t="str">
        <f t="shared" si="8"/>
        <v/>
      </c>
      <c r="N180" s="68" t="str">
        <f t="shared" si="9"/>
        <v/>
      </c>
      <c r="O180" s="67"/>
      <c r="P180" s="12"/>
    </row>
    <row r="181" spans="1:16" ht="17.25" customHeight="1" x14ac:dyDescent="0.25">
      <c r="A181" s="104"/>
      <c r="B181" s="1"/>
      <c r="C181" s="66"/>
      <c r="D181" s="66"/>
      <c r="E181" s="66"/>
      <c r="F181" s="66"/>
      <c r="G181" s="5"/>
      <c r="H181" s="66"/>
      <c r="I181" s="66"/>
      <c r="J181" s="68" t="str">
        <f t="shared" si="10"/>
        <v/>
      </c>
      <c r="K181" s="68" t="str">
        <f t="shared" si="11"/>
        <v/>
      </c>
      <c r="L181" s="83" t="str">
        <f>IF(B181="","",IF($P$7="Steel",2,IF($P$7="Fireprotect",VLOOKUP(MAX(C181:F181),'The Costumer''s Details'!$AD$15:$AF$18,3),VLOOKUP(MAX(C181:F181),'The Costumer''s Details'!$AD$10:$AF$13,3))))</f>
        <v/>
      </c>
      <c r="M181" s="68" t="str">
        <f t="shared" si="8"/>
        <v/>
      </c>
      <c r="N181" s="68" t="str">
        <f t="shared" si="9"/>
        <v/>
      </c>
      <c r="O181" s="67"/>
      <c r="P181" s="12"/>
    </row>
    <row r="182" spans="1:16" ht="17.25" customHeight="1" x14ac:dyDescent="0.25">
      <c r="A182" s="104"/>
      <c r="B182" s="1"/>
      <c r="C182" s="66"/>
      <c r="D182" s="66"/>
      <c r="E182" s="66"/>
      <c r="F182" s="66"/>
      <c r="G182" s="5"/>
      <c r="H182" s="66"/>
      <c r="I182" s="66"/>
      <c r="J182" s="68" t="str">
        <f t="shared" si="10"/>
        <v/>
      </c>
      <c r="K182" s="68" t="str">
        <f t="shared" si="11"/>
        <v/>
      </c>
      <c r="L182" s="83" t="str">
        <f>IF(B182="","",IF($P$7="Steel",2,IF($P$7="Fireprotect",VLOOKUP(MAX(C182:F182),'The Costumer''s Details'!$AD$15:$AF$18,3),VLOOKUP(MAX(C182:F182),'The Costumer''s Details'!$AD$10:$AF$13,3))))</f>
        <v/>
      </c>
      <c r="M182" s="68" t="str">
        <f t="shared" si="8"/>
        <v/>
      </c>
      <c r="N182" s="68" t="str">
        <f t="shared" si="9"/>
        <v/>
      </c>
      <c r="O182" s="67"/>
      <c r="P182" s="12"/>
    </row>
    <row r="183" spans="1:16" ht="17.25" customHeight="1" x14ac:dyDescent="0.25">
      <c r="A183" s="104"/>
      <c r="B183" s="1"/>
      <c r="C183" s="66"/>
      <c r="D183" s="66"/>
      <c r="E183" s="66"/>
      <c r="F183" s="66"/>
      <c r="G183" s="5"/>
      <c r="H183" s="66"/>
      <c r="I183" s="66"/>
      <c r="J183" s="68" t="str">
        <f t="shared" si="10"/>
        <v/>
      </c>
      <c r="K183" s="68" t="str">
        <f t="shared" si="11"/>
        <v/>
      </c>
      <c r="L183" s="83" t="str">
        <f>IF(B183="","",IF($P$7="Steel",2,IF($P$7="Fireprotect",VLOOKUP(MAX(C183:F183),'The Costumer''s Details'!$AD$15:$AF$18,3),VLOOKUP(MAX(C183:F183),'The Costumer''s Details'!$AD$10:$AF$13,3))))</f>
        <v/>
      </c>
      <c r="M183" s="68" t="str">
        <f t="shared" si="8"/>
        <v/>
      </c>
      <c r="N183" s="68" t="str">
        <f t="shared" si="9"/>
        <v/>
      </c>
      <c r="O183" s="67"/>
      <c r="P183" s="12"/>
    </row>
    <row r="184" spans="1:16" ht="17.25" customHeight="1" x14ac:dyDescent="0.25">
      <c r="A184" s="104"/>
      <c r="B184" s="1"/>
      <c r="C184" s="66"/>
      <c r="D184" s="66"/>
      <c r="E184" s="66"/>
      <c r="F184" s="66"/>
      <c r="G184" s="5"/>
      <c r="H184" s="66"/>
      <c r="I184" s="66"/>
      <c r="J184" s="68" t="str">
        <f t="shared" si="10"/>
        <v/>
      </c>
      <c r="K184" s="68" t="str">
        <f t="shared" si="11"/>
        <v/>
      </c>
      <c r="L184" s="83" t="str">
        <f>IF(B184="","",IF($P$7="Steel",2,IF($P$7="Fireprotect",VLOOKUP(MAX(C184:F184),'The Costumer''s Details'!$AD$15:$AF$18,3),VLOOKUP(MAX(C184:F184),'The Costumer''s Details'!$AD$10:$AF$13,3))))</f>
        <v/>
      </c>
      <c r="M184" s="68" t="str">
        <f t="shared" si="8"/>
        <v/>
      </c>
      <c r="N184" s="68" t="str">
        <f t="shared" si="9"/>
        <v/>
      </c>
      <c r="O184" s="67"/>
      <c r="P184" s="12"/>
    </row>
    <row r="185" spans="1:16" ht="17.25" customHeight="1" x14ac:dyDescent="0.25">
      <c r="A185" s="104"/>
      <c r="B185" s="1"/>
      <c r="C185" s="66"/>
      <c r="D185" s="66"/>
      <c r="E185" s="66"/>
      <c r="F185" s="66"/>
      <c r="G185" s="5"/>
      <c r="H185" s="66"/>
      <c r="I185" s="66"/>
      <c r="J185" s="68" t="str">
        <f t="shared" si="10"/>
        <v/>
      </c>
      <c r="K185" s="68" t="str">
        <f t="shared" si="11"/>
        <v/>
      </c>
      <c r="L185" s="83" t="str">
        <f>IF(B185="","",IF($P$7="Steel",2,IF($P$7="Fireprotect",VLOOKUP(MAX(C185:F185),'The Costumer''s Details'!$AD$15:$AF$18,3),VLOOKUP(MAX(C185:F185),'The Costumer''s Details'!$AD$10:$AF$13,3))))</f>
        <v/>
      </c>
      <c r="M185" s="68" t="str">
        <f t="shared" si="8"/>
        <v/>
      </c>
      <c r="N185" s="68" t="str">
        <f t="shared" si="9"/>
        <v/>
      </c>
      <c r="O185" s="67"/>
      <c r="P185" s="12"/>
    </row>
    <row r="186" spans="1:16" ht="17.25" customHeight="1" x14ac:dyDescent="0.25">
      <c r="A186" s="104"/>
      <c r="B186" s="1"/>
      <c r="C186" s="66"/>
      <c r="D186" s="66"/>
      <c r="E186" s="66"/>
      <c r="F186" s="66"/>
      <c r="G186" s="5"/>
      <c r="H186" s="66"/>
      <c r="I186" s="66"/>
      <c r="J186" s="68" t="str">
        <f t="shared" si="10"/>
        <v/>
      </c>
      <c r="K186" s="68" t="str">
        <f t="shared" si="11"/>
        <v/>
      </c>
      <c r="L186" s="83" t="str">
        <f>IF(B186="","",IF($P$7="Steel",2,IF($P$7="Fireprotect",VLOOKUP(MAX(C186:F186),'The Costumer''s Details'!$AD$15:$AF$18,3),VLOOKUP(MAX(C186:F186),'The Costumer''s Details'!$AD$10:$AF$13,3))))</f>
        <v/>
      </c>
      <c r="M186" s="68" t="str">
        <f t="shared" si="8"/>
        <v/>
      </c>
      <c r="N186" s="68" t="str">
        <f t="shared" si="9"/>
        <v/>
      </c>
      <c r="O186" s="67"/>
      <c r="P186" s="12"/>
    </row>
    <row r="187" spans="1:16" ht="17.25" customHeight="1" x14ac:dyDescent="0.25">
      <c r="A187" s="104"/>
      <c r="B187" s="1"/>
      <c r="C187" s="66"/>
      <c r="D187" s="66"/>
      <c r="E187" s="66"/>
      <c r="F187" s="66"/>
      <c r="G187" s="5"/>
      <c r="H187" s="66"/>
      <c r="I187" s="66"/>
      <c r="J187" s="68" t="str">
        <f t="shared" si="10"/>
        <v/>
      </c>
      <c r="K187" s="68" t="str">
        <f t="shared" si="11"/>
        <v/>
      </c>
      <c r="L187" s="83" t="str">
        <f>IF(B187="","",IF($P$7="Steel",2,IF($P$7="Fireprotect",VLOOKUP(MAX(C187:F187),'The Costumer''s Details'!$AD$15:$AF$18,3),VLOOKUP(MAX(C187:F187),'The Costumer''s Details'!$AD$10:$AF$13,3))))</f>
        <v/>
      </c>
      <c r="M187" s="68" t="str">
        <f t="shared" si="8"/>
        <v/>
      </c>
      <c r="N187" s="68" t="str">
        <f t="shared" si="9"/>
        <v/>
      </c>
      <c r="O187" s="67"/>
      <c r="P187" s="12"/>
    </row>
    <row r="188" spans="1:16" ht="17.25" customHeight="1" x14ac:dyDescent="0.25">
      <c r="A188" s="104"/>
      <c r="B188" s="1"/>
      <c r="C188" s="66"/>
      <c r="D188" s="66"/>
      <c r="E188" s="66"/>
      <c r="F188" s="66"/>
      <c r="G188" s="5"/>
      <c r="H188" s="66"/>
      <c r="I188" s="66"/>
      <c r="J188" s="68" t="str">
        <f t="shared" si="10"/>
        <v/>
      </c>
      <c r="K188" s="68" t="str">
        <f t="shared" si="11"/>
        <v/>
      </c>
      <c r="L188" s="83" t="str">
        <f>IF(B188="","",IF($P$7="Steel",2,IF($P$7="Fireprotect",VLOOKUP(MAX(C188:F188),'The Costumer''s Details'!$AD$15:$AF$18,3),VLOOKUP(MAX(C188:F188),'The Costumer''s Details'!$AD$10:$AF$13,3))))</f>
        <v/>
      </c>
      <c r="M188" s="68" t="str">
        <f t="shared" si="8"/>
        <v/>
      </c>
      <c r="N188" s="68" t="str">
        <f t="shared" si="9"/>
        <v/>
      </c>
      <c r="O188" s="67"/>
      <c r="P188" s="12"/>
    </row>
    <row r="189" spans="1:16" ht="17.25" customHeight="1" x14ac:dyDescent="0.25">
      <c r="A189" s="104"/>
      <c r="B189" s="1"/>
      <c r="C189" s="66"/>
      <c r="D189" s="66"/>
      <c r="E189" s="66"/>
      <c r="F189" s="66"/>
      <c r="G189" s="5"/>
      <c r="H189" s="66"/>
      <c r="I189" s="66"/>
      <c r="J189" s="68" t="str">
        <f t="shared" si="10"/>
        <v/>
      </c>
      <c r="K189" s="68" t="str">
        <f t="shared" si="11"/>
        <v/>
      </c>
      <c r="L189" s="83" t="str">
        <f>IF(B189="","",IF($P$7="Steel",2,IF($P$7="Fireprotect",VLOOKUP(MAX(C189:F189),'The Costumer''s Details'!$AD$15:$AF$18,3),VLOOKUP(MAX(C189:F189),'The Costumer''s Details'!$AD$10:$AF$13,3))))</f>
        <v/>
      </c>
      <c r="M189" s="68" t="str">
        <f t="shared" si="8"/>
        <v/>
      </c>
      <c r="N189" s="68" t="str">
        <f t="shared" si="9"/>
        <v/>
      </c>
      <c r="O189" s="67"/>
      <c r="P189" s="12"/>
    </row>
    <row r="190" spans="1:16" ht="17.25" customHeight="1" x14ac:dyDescent="0.25">
      <c r="A190" s="104"/>
      <c r="B190" s="1"/>
      <c r="C190" s="66"/>
      <c r="D190" s="66"/>
      <c r="E190" s="66"/>
      <c r="F190" s="66"/>
      <c r="G190" s="5"/>
      <c r="H190" s="66"/>
      <c r="I190" s="66"/>
      <c r="J190" s="68" t="str">
        <f t="shared" si="10"/>
        <v/>
      </c>
      <c r="K190" s="68" t="str">
        <f t="shared" si="11"/>
        <v/>
      </c>
      <c r="L190" s="83" t="str">
        <f>IF(B190="","",IF($P$7="Steel",2,IF($P$7="Fireprotect",VLOOKUP(MAX(C190:F190),'The Costumer''s Details'!$AD$15:$AF$18,3),VLOOKUP(MAX(C190:F190),'The Costumer''s Details'!$AD$10:$AF$13,3))))</f>
        <v/>
      </c>
      <c r="M190" s="68" t="str">
        <f t="shared" si="8"/>
        <v/>
      </c>
      <c r="N190" s="68" t="str">
        <f t="shared" si="9"/>
        <v/>
      </c>
      <c r="O190" s="67"/>
      <c r="P190" s="12"/>
    </row>
    <row r="191" spans="1:16" ht="17.25" customHeight="1" x14ac:dyDescent="0.25">
      <c r="A191" s="104"/>
      <c r="B191" s="1"/>
      <c r="C191" s="66"/>
      <c r="D191" s="66"/>
      <c r="E191" s="66"/>
      <c r="F191" s="66"/>
      <c r="G191" s="5"/>
      <c r="H191" s="66"/>
      <c r="I191" s="66"/>
      <c r="J191" s="68" t="str">
        <f t="shared" si="10"/>
        <v/>
      </c>
      <c r="K191" s="68" t="str">
        <f t="shared" si="11"/>
        <v/>
      </c>
      <c r="L191" s="83" t="str">
        <f>IF(B191="","",IF($P$7="Steel",2,IF($P$7="Fireprotect",VLOOKUP(MAX(C191:F191),'The Costumer''s Details'!$AD$15:$AF$18,3),VLOOKUP(MAX(C191:F191),'The Costumer''s Details'!$AD$10:$AF$13,3))))</f>
        <v/>
      </c>
      <c r="M191" s="68" t="str">
        <f t="shared" si="8"/>
        <v/>
      </c>
      <c r="N191" s="68" t="str">
        <f t="shared" si="9"/>
        <v/>
      </c>
      <c r="O191" s="67"/>
      <c r="P191" s="12"/>
    </row>
    <row r="192" spans="1:16" ht="17.25" customHeight="1" x14ac:dyDescent="0.25">
      <c r="A192" s="104"/>
      <c r="B192" s="1"/>
      <c r="C192" s="66"/>
      <c r="D192" s="66"/>
      <c r="E192" s="66"/>
      <c r="F192" s="66"/>
      <c r="G192" s="5"/>
      <c r="H192" s="66"/>
      <c r="I192" s="66"/>
      <c r="J192" s="68" t="str">
        <f t="shared" si="10"/>
        <v/>
      </c>
      <c r="K192" s="68" t="str">
        <f t="shared" si="11"/>
        <v/>
      </c>
      <c r="L192" s="83" t="str">
        <f>IF(B192="","",IF($P$7="Steel",2,IF($P$7="Fireprotect",VLOOKUP(MAX(C192:F192),'The Costumer''s Details'!$AD$15:$AF$18,3),VLOOKUP(MAX(C192:F192),'The Costumer''s Details'!$AD$10:$AF$13,3))))</f>
        <v/>
      </c>
      <c r="M192" s="68" t="str">
        <f t="shared" si="8"/>
        <v/>
      </c>
      <c r="N192" s="68" t="str">
        <f t="shared" si="9"/>
        <v/>
      </c>
      <c r="O192" s="67"/>
      <c r="P192" s="12"/>
    </row>
    <row r="193" spans="1:16" ht="17.25" customHeight="1" x14ac:dyDescent="0.25">
      <c r="A193" s="104"/>
      <c r="B193" s="1"/>
      <c r="C193" s="66"/>
      <c r="D193" s="66"/>
      <c r="E193" s="66"/>
      <c r="F193" s="66"/>
      <c r="G193" s="5"/>
      <c r="H193" s="66"/>
      <c r="I193" s="66"/>
      <c r="J193" s="68" t="str">
        <f t="shared" si="10"/>
        <v/>
      </c>
      <c r="K193" s="68" t="str">
        <f t="shared" si="11"/>
        <v/>
      </c>
      <c r="L193" s="83" t="str">
        <f>IF(B193="","",IF($P$7="Steel",2,IF($P$7="Fireprotect",VLOOKUP(MAX(C193:F193),'The Costumer''s Details'!$AD$15:$AF$18,3),VLOOKUP(MAX(C193:F193),'The Costumer''s Details'!$AD$10:$AF$13,3))))</f>
        <v/>
      </c>
      <c r="M193" s="68" t="str">
        <f t="shared" si="8"/>
        <v/>
      </c>
      <c r="N193" s="68" t="str">
        <f t="shared" si="9"/>
        <v/>
      </c>
      <c r="O193" s="67"/>
      <c r="P193" s="12"/>
    </row>
    <row r="194" spans="1:16" ht="17.25" customHeight="1" x14ac:dyDescent="0.25">
      <c r="A194" s="104"/>
      <c r="B194" s="1"/>
      <c r="C194" s="66"/>
      <c r="D194" s="66"/>
      <c r="E194" s="66"/>
      <c r="F194" s="66"/>
      <c r="G194" s="5"/>
      <c r="H194" s="66"/>
      <c r="I194" s="66"/>
      <c r="J194" s="68" t="str">
        <f t="shared" si="10"/>
        <v/>
      </c>
      <c r="K194" s="68" t="str">
        <f t="shared" si="11"/>
        <v/>
      </c>
      <c r="L194" s="83" t="str">
        <f>IF(B194="","",IF($P$7="Steel",2,IF($P$7="Fireprotect",VLOOKUP(MAX(C194:F194),'The Costumer''s Details'!$AD$15:$AF$18,3),VLOOKUP(MAX(C194:F194),'The Costumer''s Details'!$AD$10:$AF$13,3))))</f>
        <v/>
      </c>
      <c r="M194" s="68" t="str">
        <f t="shared" si="8"/>
        <v/>
      </c>
      <c r="N194" s="68" t="str">
        <f t="shared" si="9"/>
        <v/>
      </c>
      <c r="O194" s="67"/>
      <c r="P194" s="12"/>
    </row>
    <row r="195" spans="1:16" ht="17.25" customHeight="1" x14ac:dyDescent="0.25">
      <c r="A195" s="104"/>
      <c r="B195" s="1"/>
      <c r="C195" s="66"/>
      <c r="D195" s="66"/>
      <c r="E195" s="66"/>
      <c r="F195" s="66"/>
      <c r="G195" s="5"/>
      <c r="H195" s="66"/>
      <c r="I195" s="66"/>
      <c r="J195" s="68" t="str">
        <f t="shared" si="10"/>
        <v/>
      </c>
      <c r="K195" s="68" t="str">
        <f t="shared" si="11"/>
        <v/>
      </c>
      <c r="L195" s="83" t="str">
        <f>IF(B195="","",IF($P$7="Steel",2,IF($P$7="Fireprotect",VLOOKUP(MAX(C195:F195),'The Costumer''s Details'!$AD$15:$AF$18,3),VLOOKUP(MAX(C195:F195),'The Costumer''s Details'!$AD$10:$AF$13,3))))</f>
        <v/>
      </c>
      <c r="M195" s="68" t="str">
        <f t="shared" si="8"/>
        <v/>
      </c>
      <c r="N195" s="68" t="str">
        <f t="shared" si="9"/>
        <v/>
      </c>
      <c r="O195" s="67"/>
      <c r="P195" s="12"/>
    </row>
    <row r="196" spans="1:16" ht="17.25" customHeight="1" x14ac:dyDescent="0.25">
      <c r="A196" s="104"/>
      <c r="B196" s="1"/>
      <c r="C196" s="66"/>
      <c r="D196" s="66"/>
      <c r="E196" s="66"/>
      <c r="F196" s="66"/>
      <c r="G196" s="5"/>
      <c r="H196" s="66"/>
      <c r="I196" s="66"/>
      <c r="J196" s="68" t="str">
        <f t="shared" si="10"/>
        <v/>
      </c>
      <c r="K196" s="68" t="str">
        <f t="shared" si="11"/>
        <v/>
      </c>
      <c r="L196" s="83" t="str">
        <f>IF(B196="","",IF($P$7="Steel",2,IF($P$7="Fireprotect",VLOOKUP(MAX(C196:F196),'The Costumer''s Details'!$AD$15:$AF$18,3),VLOOKUP(MAX(C196:F196),'The Costumer''s Details'!$AD$10:$AF$13,3))))</f>
        <v/>
      </c>
      <c r="M196" s="68" t="str">
        <f t="shared" si="8"/>
        <v/>
      </c>
      <c r="N196" s="68" t="str">
        <f t="shared" si="9"/>
        <v/>
      </c>
      <c r="O196" s="67"/>
      <c r="P196" s="12"/>
    </row>
    <row r="197" spans="1:16" ht="17.25" customHeight="1" x14ac:dyDescent="0.25">
      <c r="A197" s="104"/>
      <c r="B197" s="1"/>
      <c r="C197" s="66"/>
      <c r="D197" s="66"/>
      <c r="E197" s="66"/>
      <c r="F197" s="66"/>
      <c r="G197" s="5"/>
      <c r="H197" s="66"/>
      <c r="I197" s="66"/>
      <c r="J197" s="68" t="str">
        <f t="shared" si="10"/>
        <v/>
      </c>
      <c r="K197" s="68" t="str">
        <f t="shared" si="11"/>
        <v/>
      </c>
      <c r="L197" s="83" t="str">
        <f>IF(B197="","",IF($P$7="Steel",2,IF($P$7="Fireprotect",VLOOKUP(MAX(C197:F197),'The Costumer''s Details'!$AD$15:$AF$18,3),VLOOKUP(MAX(C197:F197),'The Costumer''s Details'!$AD$10:$AF$13,3))))</f>
        <v/>
      </c>
      <c r="M197" s="68" t="str">
        <f t="shared" si="8"/>
        <v/>
      </c>
      <c r="N197" s="68" t="str">
        <f t="shared" si="9"/>
        <v/>
      </c>
      <c r="O197" s="67"/>
      <c r="P197" s="12"/>
    </row>
    <row r="198" spans="1:16" ht="17.25" customHeight="1" x14ac:dyDescent="0.25">
      <c r="A198" s="104"/>
      <c r="B198" s="1"/>
      <c r="C198" s="66"/>
      <c r="D198" s="66"/>
      <c r="E198" s="66"/>
      <c r="F198" s="66"/>
      <c r="G198" s="5"/>
      <c r="H198" s="66"/>
      <c r="I198" s="66"/>
      <c r="J198" s="68" t="str">
        <f t="shared" si="10"/>
        <v/>
      </c>
      <c r="K198" s="68" t="str">
        <f t="shared" si="11"/>
        <v/>
      </c>
      <c r="L198" s="83" t="str">
        <f>IF(B198="","",IF($P$7="Steel",2,IF($P$7="Fireprotect",VLOOKUP(MAX(C198:F198),'The Costumer''s Details'!$AD$15:$AF$18,3),VLOOKUP(MAX(C198:F198),'The Costumer''s Details'!$AD$10:$AF$13,3))))</f>
        <v/>
      </c>
      <c r="M198" s="68" t="str">
        <f t="shared" si="8"/>
        <v/>
      </c>
      <c r="N198" s="68" t="str">
        <f t="shared" si="9"/>
        <v/>
      </c>
      <c r="O198" s="67"/>
      <c r="P198" s="12"/>
    </row>
    <row r="199" spans="1:16" ht="17.25" customHeight="1" x14ac:dyDescent="0.25">
      <c r="A199" s="104"/>
      <c r="B199" s="1"/>
      <c r="C199" s="66"/>
      <c r="D199" s="66"/>
      <c r="E199" s="66"/>
      <c r="F199" s="66"/>
      <c r="G199" s="5"/>
      <c r="H199" s="66"/>
      <c r="I199" s="66"/>
      <c r="J199" s="68" t="str">
        <f t="shared" si="10"/>
        <v/>
      </c>
      <c r="K199" s="68" t="str">
        <f t="shared" si="11"/>
        <v/>
      </c>
      <c r="L199" s="83" t="str">
        <f>IF(B199="","",IF($P$7="Steel",2,IF($P$7="Fireprotect",VLOOKUP(MAX(C199:F199),'The Costumer''s Details'!$AD$15:$AF$18,3),VLOOKUP(MAX(C199:F199),'The Costumer''s Details'!$AD$10:$AF$13,3))))</f>
        <v/>
      </c>
      <c r="M199" s="68" t="str">
        <f t="shared" si="8"/>
        <v/>
      </c>
      <c r="N199" s="68" t="str">
        <f t="shared" si="9"/>
        <v/>
      </c>
      <c r="O199" s="67"/>
      <c r="P199" s="12"/>
    </row>
    <row r="200" spans="1:16" ht="17.25" customHeight="1" x14ac:dyDescent="0.25">
      <c r="A200" s="104"/>
      <c r="B200" s="1"/>
      <c r="C200" s="66"/>
      <c r="D200" s="66"/>
      <c r="E200" s="66"/>
      <c r="F200" s="66"/>
      <c r="G200" s="5"/>
      <c r="H200" s="66"/>
      <c r="I200" s="66"/>
      <c r="J200" s="68" t="str">
        <f t="shared" si="10"/>
        <v/>
      </c>
      <c r="K200" s="68" t="str">
        <f t="shared" si="11"/>
        <v/>
      </c>
      <c r="L200" s="83" t="str">
        <f>IF(B200="","",IF($P$7="Steel",2,IF($P$7="Fireprotect",VLOOKUP(MAX(C200:F200),'The Costumer''s Details'!$AD$15:$AF$18,3),VLOOKUP(MAX(C200:F200),'The Costumer''s Details'!$AD$10:$AF$13,3))))</f>
        <v/>
      </c>
      <c r="M200" s="68" t="str">
        <f t="shared" si="8"/>
        <v/>
      </c>
      <c r="N200" s="68" t="str">
        <f t="shared" si="9"/>
        <v/>
      </c>
      <c r="O200" s="67"/>
      <c r="P200" s="12"/>
    </row>
    <row r="201" spans="1:16" ht="17.25" customHeight="1" x14ac:dyDescent="0.25">
      <c r="A201" s="104"/>
      <c r="B201" s="1"/>
      <c r="C201" s="66"/>
      <c r="D201" s="66"/>
      <c r="E201" s="66"/>
      <c r="F201" s="66"/>
      <c r="G201" s="5"/>
      <c r="H201" s="66"/>
      <c r="I201" s="66"/>
      <c r="J201" s="68" t="str">
        <f t="shared" si="10"/>
        <v/>
      </c>
      <c r="K201" s="68" t="str">
        <f t="shared" si="11"/>
        <v/>
      </c>
      <c r="L201" s="83" t="str">
        <f>IF(B201="","",IF($P$7="Steel",2,IF($P$7="Fireprotect",VLOOKUP(MAX(C201:F201),'The Costumer''s Details'!$AD$15:$AF$18,3),VLOOKUP(MAX(C201:F201),'The Costumer''s Details'!$AD$10:$AF$13,3))))</f>
        <v/>
      </c>
      <c r="M201" s="68" t="str">
        <f t="shared" si="8"/>
        <v/>
      </c>
      <c r="N201" s="68" t="str">
        <f t="shared" si="9"/>
        <v/>
      </c>
      <c r="O201" s="67"/>
      <c r="P201" s="12"/>
    </row>
    <row r="202" spans="1:16" ht="17.25" customHeight="1" x14ac:dyDescent="0.25">
      <c r="A202" s="104"/>
      <c r="B202" s="1"/>
      <c r="C202" s="66"/>
      <c r="D202" s="66"/>
      <c r="E202" s="66"/>
      <c r="F202" s="66"/>
      <c r="G202" s="5"/>
      <c r="H202" s="66"/>
      <c r="I202" s="66"/>
      <c r="J202" s="68" t="str">
        <f t="shared" si="10"/>
        <v/>
      </c>
      <c r="K202" s="68" t="str">
        <f t="shared" si="11"/>
        <v/>
      </c>
      <c r="L202" s="83" t="str">
        <f>IF(B202="","",IF($P$7="Steel",2,IF($P$7="Fireprotect",VLOOKUP(MAX(C202:F202),'The Costumer''s Details'!$AD$15:$AF$18,3),VLOOKUP(MAX(C202:F202),'The Costumer''s Details'!$AD$10:$AF$13,3))))</f>
        <v/>
      </c>
      <c r="M202" s="68" t="str">
        <f t="shared" si="8"/>
        <v/>
      </c>
      <c r="N202" s="68" t="str">
        <f t="shared" si="9"/>
        <v/>
      </c>
      <c r="O202" s="67"/>
      <c r="P202" s="12"/>
    </row>
    <row r="203" spans="1:16" ht="17.25" customHeight="1" x14ac:dyDescent="0.25">
      <c r="A203" s="104"/>
      <c r="B203" s="1"/>
      <c r="C203" s="66"/>
      <c r="D203" s="66"/>
      <c r="E203" s="66"/>
      <c r="F203" s="66"/>
      <c r="G203" s="5"/>
      <c r="H203" s="66"/>
      <c r="I203" s="66"/>
      <c r="J203" s="68" t="str">
        <f t="shared" si="10"/>
        <v/>
      </c>
      <c r="K203" s="68" t="str">
        <f t="shared" si="11"/>
        <v/>
      </c>
      <c r="L203" s="83" t="str">
        <f>IF(B203="","",IF($P$7="Steel",2,IF($P$7="Fireprotect",VLOOKUP(MAX(C203:F203),'The Costumer''s Details'!$AD$15:$AF$18,3),VLOOKUP(MAX(C203:F203),'The Costumer''s Details'!$AD$10:$AF$13,3))))</f>
        <v/>
      </c>
      <c r="M203" s="68" t="str">
        <f t="shared" si="8"/>
        <v/>
      </c>
      <c r="N203" s="68" t="str">
        <f t="shared" si="9"/>
        <v/>
      </c>
      <c r="O203" s="67"/>
      <c r="P203" s="12"/>
    </row>
    <row r="204" spans="1:16" ht="17.25" customHeight="1" x14ac:dyDescent="0.25">
      <c r="A204" s="104"/>
      <c r="B204" s="1"/>
      <c r="C204" s="66"/>
      <c r="D204" s="66"/>
      <c r="E204" s="66"/>
      <c r="F204" s="66"/>
      <c r="G204" s="5"/>
      <c r="H204" s="66"/>
      <c r="I204" s="66"/>
      <c r="J204" s="68" t="str">
        <f t="shared" si="10"/>
        <v/>
      </c>
      <c r="K204" s="68" t="str">
        <f t="shared" si="11"/>
        <v/>
      </c>
      <c r="L204" s="83" t="str">
        <f>IF(B204="","",IF($P$7="Steel",2,IF($P$7="Fireprotect",VLOOKUP(MAX(C204:F204),'The Costumer''s Details'!$AD$15:$AF$18,3),VLOOKUP(MAX(C204:F204),'The Costumer''s Details'!$AD$10:$AF$13,3))))</f>
        <v/>
      </c>
      <c r="M204" s="68" t="str">
        <f t="shared" ref="M204:M267" si="12">IF(B204="","",IF(OR($P$7="Fireprotect",$P$7="Steel"),30,IF(MAX(C204:D204)&lt;=750,20,IF(MAX(C204:D204)&lt;=2000,30,40))))</f>
        <v/>
      </c>
      <c r="N204" s="68" t="str">
        <f t="shared" ref="N204:N267" si="13">IF(B204="","",IF(OR($P$7="Fireprotect",$P$7="Steel"),30,IF(MAX(E204:F204)&lt;=750,20,IF(MAX(E204:F204)&lt;=2000,30,40))))</f>
        <v/>
      </c>
      <c r="O204" s="67"/>
      <c r="P204" s="12"/>
    </row>
    <row r="205" spans="1:16" ht="17.25" customHeight="1" x14ac:dyDescent="0.25">
      <c r="A205" s="104"/>
      <c r="B205" s="1"/>
      <c r="C205" s="66"/>
      <c r="D205" s="66"/>
      <c r="E205" s="66"/>
      <c r="F205" s="66"/>
      <c r="G205" s="5"/>
      <c r="H205" s="66"/>
      <c r="I205" s="66"/>
      <c r="J205" s="68" t="str">
        <f t="shared" ref="J205:J268" si="14">IF(B205="","",40)</f>
        <v/>
      </c>
      <c r="K205" s="68" t="str">
        <f t="shared" ref="K205:K268" si="15">J205</f>
        <v/>
      </c>
      <c r="L205" s="83" t="str">
        <f>IF(B205="","",IF($P$7="Steel",2,IF($P$7="Fireprotect",VLOOKUP(MAX(C205:F205),'The Costumer''s Details'!$AD$15:$AF$18,3),VLOOKUP(MAX(C205:F205),'The Costumer''s Details'!$AD$10:$AF$13,3))))</f>
        <v/>
      </c>
      <c r="M205" s="68" t="str">
        <f t="shared" si="12"/>
        <v/>
      </c>
      <c r="N205" s="68" t="str">
        <f t="shared" si="13"/>
        <v/>
      </c>
      <c r="O205" s="67"/>
      <c r="P205" s="12"/>
    </row>
    <row r="206" spans="1:16" ht="17.25" customHeight="1" x14ac:dyDescent="0.25">
      <c r="A206" s="104"/>
      <c r="B206" s="1"/>
      <c r="C206" s="66"/>
      <c r="D206" s="66"/>
      <c r="E206" s="66"/>
      <c r="F206" s="66"/>
      <c r="G206" s="5"/>
      <c r="H206" s="66"/>
      <c r="I206" s="66"/>
      <c r="J206" s="68" t="str">
        <f t="shared" si="14"/>
        <v/>
      </c>
      <c r="K206" s="68" t="str">
        <f t="shared" si="15"/>
        <v/>
      </c>
      <c r="L206" s="83" t="str">
        <f>IF(B206="","",IF($P$7="Steel",2,IF($P$7="Fireprotect",VLOOKUP(MAX(C206:F206),'The Costumer''s Details'!$AD$15:$AF$18,3),VLOOKUP(MAX(C206:F206),'The Costumer''s Details'!$AD$10:$AF$13,3))))</f>
        <v/>
      </c>
      <c r="M206" s="68" t="str">
        <f t="shared" si="12"/>
        <v/>
      </c>
      <c r="N206" s="68" t="str">
        <f t="shared" si="13"/>
        <v/>
      </c>
      <c r="O206" s="67"/>
      <c r="P206" s="12"/>
    </row>
    <row r="207" spans="1:16" ht="17.25" customHeight="1" x14ac:dyDescent="0.25">
      <c r="A207" s="104"/>
      <c r="B207" s="1"/>
      <c r="C207" s="66"/>
      <c r="D207" s="66"/>
      <c r="E207" s="66"/>
      <c r="F207" s="66"/>
      <c r="G207" s="5"/>
      <c r="H207" s="66"/>
      <c r="I207" s="66"/>
      <c r="J207" s="68" t="str">
        <f t="shared" si="14"/>
        <v/>
      </c>
      <c r="K207" s="68" t="str">
        <f t="shared" si="15"/>
        <v/>
      </c>
      <c r="L207" s="83" t="str">
        <f>IF(B207="","",IF($P$7="Steel",2,IF($P$7="Fireprotect",VLOOKUP(MAX(C207:F207),'The Costumer''s Details'!$AD$15:$AF$18,3),VLOOKUP(MAX(C207:F207),'The Costumer''s Details'!$AD$10:$AF$13,3))))</f>
        <v/>
      </c>
      <c r="M207" s="68" t="str">
        <f t="shared" si="12"/>
        <v/>
      </c>
      <c r="N207" s="68" t="str">
        <f t="shared" si="13"/>
        <v/>
      </c>
      <c r="O207" s="67"/>
      <c r="P207" s="12"/>
    </row>
    <row r="208" spans="1:16" ht="17.25" customHeight="1" x14ac:dyDescent="0.25">
      <c r="A208" s="104"/>
      <c r="B208" s="1"/>
      <c r="C208" s="66"/>
      <c r="D208" s="66"/>
      <c r="E208" s="66"/>
      <c r="F208" s="66"/>
      <c r="G208" s="5"/>
      <c r="H208" s="66"/>
      <c r="I208" s="66"/>
      <c r="J208" s="68" t="str">
        <f t="shared" si="14"/>
        <v/>
      </c>
      <c r="K208" s="68" t="str">
        <f t="shared" si="15"/>
        <v/>
      </c>
      <c r="L208" s="83" t="str">
        <f>IF(B208="","",IF($P$7="Steel",2,IF($P$7="Fireprotect",VLOOKUP(MAX(C208:F208),'The Costumer''s Details'!$AD$15:$AF$18,3),VLOOKUP(MAX(C208:F208),'The Costumer''s Details'!$AD$10:$AF$13,3))))</f>
        <v/>
      </c>
      <c r="M208" s="68" t="str">
        <f t="shared" si="12"/>
        <v/>
      </c>
      <c r="N208" s="68" t="str">
        <f t="shared" si="13"/>
        <v/>
      </c>
      <c r="O208" s="67"/>
      <c r="P208" s="12"/>
    </row>
    <row r="209" spans="1:16" ht="17.25" customHeight="1" x14ac:dyDescent="0.25">
      <c r="A209" s="104"/>
      <c r="B209" s="1"/>
      <c r="C209" s="66"/>
      <c r="D209" s="66"/>
      <c r="E209" s="66"/>
      <c r="F209" s="66"/>
      <c r="G209" s="5"/>
      <c r="H209" s="66"/>
      <c r="I209" s="66"/>
      <c r="J209" s="68" t="str">
        <f t="shared" si="14"/>
        <v/>
      </c>
      <c r="K209" s="68" t="str">
        <f t="shared" si="15"/>
        <v/>
      </c>
      <c r="L209" s="83" t="str">
        <f>IF(B209="","",IF($P$7="Steel",2,IF($P$7="Fireprotect",VLOOKUP(MAX(C209:F209),'The Costumer''s Details'!$AD$15:$AF$18,3),VLOOKUP(MAX(C209:F209),'The Costumer''s Details'!$AD$10:$AF$13,3))))</f>
        <v/>
      </c>
      <c r="M209" s="68" t="str">
        <f t="shared" si="12"/>
        <v/>
      </c>
      <c r="N209" s="68" t="str">
        <f t="shared" si="13"/>
        <v/>
      </c>
      <c r="O209" s="67"/>
      <c r="P209" s="12"/>
    </row>
    <row r="210" spans="1:16" ht="17.25" customHeight="1" x14ac:dyDescent="0.25">
      <c r="A210" s="104"/>
      <c r="B210" s="1"/>
      <c r="C210" s="66"/>
      <c r="D210" s="66"/>
      <c r="E210" s="66"/>
      <c r="F210" s="66"/>
      <c r="G210" s="5"/>
      <c r="H210" s="66"/>
      <c r="I210" s="66"/>
      <c r="J210" s="68" t="str">
        <f t="shared" si="14"/>
        <v/>
      </c>
      <c r="K210" s="68" t="str">
        <f t="shared" si="15"/>
        <v/>
      </c>
      <c r="L210" s="83" t="str">
        <f>IF(B210="","",IF($P$7="Steel",2,IF($P$7="Fireprotect",VLOOKUP(MAX(C210:F210),'The Costumer''s Details'!$AD$15:$AF$18,3),VLOOKUP(MAX(C210:F210),'The Costumer''s Details'!$AD$10:$AF$13,3))))</f>
        <v/>
      </c>
      <c r="M210" s="68" t="str">
        <f t="shared" si="12"/>
        <v/>
      </c>
      <c r="N210" s="68" t="str">
        <f t="shared" si="13"/>
        <v/>
      </c>
      <c r="O210" s="67"/>
      <c r="P210" s="12"/>
    </row>
    <row r="211" spans="1:16" ht="17.25" customHeight="1" x14ac:dyDescent="0.25">
      <c r="A211" s="104"/>
      <c r="B211" s="1"/>
      <c r="C211" s="66"/>
      <c r="D211" s="66"/>
      <c r="E211" s="66"/>
      <c r="F211" s="66"/>
      <c r="G211" s="5"/>
      <c r="H211" s="66"/>
      <c r="I211" s="66"/>
      <c r="J211" s="68" t="str">
        <f t="shared" si="14"/>
        <v/>
      </c>
      <c r="K211" s="68" t="str">
        <f t="shared" si="15"/>
        <v/>
      </c>
      <c r="L211" s="83" t="str">
        <f>IF(B211="","",IF($P$7="Steel",2,IF($P$7="Fireprotect",VLOOKUP(MAX(C211:F211),'The Costumer''s Details'!$AD$15:$AF$18,3),VLOOKUP(MAX(C211:F211),'The Costumer''s Details'!$AD$10:$AF$13,3))))</f>
        <v/>
      </c>
      <c r="M211" s="68" t="str">
        <f t="shared" si="12"/>
        <v/>
      </c>
      <c r="N211" s="68" t="str">
        <f t="shared" si="13"/>
        <v/>
      </c>
      <c r="O211" s="67"/>
      <c r="P211" s="12"/>
    </row>
    <row r="212" spans="1:16" ht="17.25" customHeight="1" x14ac:dyDescent="0.25">
      <c r="A212" s="104"/>
      <c r="B212" s="1"/>
      <c r="C212" s="66"/>
      <c r="D212" s="66"/>
      <c r="E212" s="66"/>
      <c r="F212" s="66"/>
      <c r="G212" s="5"/>
      <c r="H212" s="66"/>
      <c r="I212" s="66"/>
      <c r="J212" s="68" t="str">
        <f t="shared" si="14"/>
        <v/>
      </c>
      <c r="K212" s="68" t="str">
        <f t="shared" si="15"/>
        <v/>
      </c>
      <c r="L212" s="83" t="str">
        <f>IF(B212="","",IF($P$7="Steel",2,IF($P$7="Fireprotect",VLOOKUP(MAX(C212:F212),'The Costumer''s Details'!$AD$15:$AF$18,3),VLOOKUP(MAX(C212:F212),'The Costumer''s Details'!$AD$10:$AF$13,3))))</f>
        <v/>
      </c>
      <c r="M212" s="68" t="str">
        <f t="shared" si="12"/>
        <v/>
      </c>
      <c r="N212" s="68" t="str">
        <f t="shared" si="13"/>
        <v/>
      </c>
      <c r="O212" s="67"/>
      <c r="P212" s="12"/>
    </row>
    <row r="213" spans="1:16" ht="17.25" customHeight="1" x14ac:dyDescent="0.25">
      <c r="A213" s="104"/>
      <c r="B213" s="1"/>
      <c r="C213" s="66"/>
      <c r="D213" s="66"/>
      <c r="E213" s="66"/>
      <c r="F213" s="66"/>
      <c r="G213" s="5"/>
      <c r="H213" s="66"/>
      <c r="I213" s="66"/>
      <c r="J213" s="68" t="str">
        <f t="shared" si="14"/>
        <v/>
      </c>
      <c r="K213" s="68" t="str">
        <f t="shared" si="15"/>
        <v/>
      </c>
      <c r="L213" s="83" t="str">
        <f>IF(B213="","",IF($P$7="Steel",2,IF($P$7="Fireprotect",VLOOKUP(MAX(C213:F213),'The Costumer''s Details'!$AD$15:$AF$18,3),VLOOKUP(MAX(C213:F213),'The Costumer''s Details'!$AD$10:$AF$13,3))))</f>
        <v/>
      </c>
      <c r="M213" s="68" t="str">
        <f t="shared" si="12"/>
        <v/>
      </c>
      <c r="N213" s="68" t="str">
        <f t="shared" si="13"/>
        <v/>
      </c>
      <c r="O213" s="67"/>
      <c r="P213" s="12"/>
    </row>
    <row r="214" spans="1:16" ht="17.25" customHeight="1" x14ac:dyDescent="0.25">
      <c r="A214" s="104"/>
      <c r="B214" s="1"/>
      <c r="C214" s="66"/>
      <c r="D214" s="66"/>
      <c r="E214" s="66"/>
      <c r="F214" s="66"/>
      <c r="G214" s="5"/>
      <c r="H214" s="66"/>
      <c r="I214" s="66"/>
      <c r="J214" s="68" t="str">
        <f t="shared" si="14"/>
        <v/>
      </c>
      <c r="K214" s="68" t="str">
        <f t="shared" si="15"/>
        <v/>
      </c>
      <c r="L214" s="83" t="str">
        <f>IF(B214="","",IF($P$7="Steel",2,IF($P$7="Fireprotect",VLOOKUP(MAX(C214:F214),'The Costumer''s Details'!$AD$15:$AF$18,3),VLOOKUP(MAX(C214:F214),'The Costumer''s Details'!$AD$10:$AF$13,3))))</f>
        <v/>
      </c>
      <c r="M214" s="68" t="str">
        <f t="shared" si="12"/>
        <v/>
      </c>
      <c r="N214" s="68" t="str">
        <f t="shared" si="13"/>
        <v/>
      </c>
      <c r="O214" s="67"/>
      <c r="P214" s="12"/>
    </row>
    <row r="215" spans="1:16" ht="17.25" customHeight="1" x14ac:dyDescent="0.25">
      <c r="A215" s="104"/>
      <c r="B215" s="1"/>
      <c r="C215" s="66"/>
      <c r="D215" s="66"/>
      <c r="E215" s="66"/>
      <c r="F215" s="66"/>
      <c r="G215" s="5"/>
      <c r="H215" s="66"/>
      <c r="I215" s="66"/>
      <c r="J215" s="68" t="str">
        <f t="shared" si="14"/>
        <v/>
      </c>
      <c r="K215" s="68" t="str">
        <f t="shared" si="15"/>
        <v/>
      </c>
      <c r="L215" s="83" t="str">
        <f>IF(B215="","",IF($P$7="Steel",2,IF($P$7="Fireprotect",VLOOKUP(MAX(C215:F215),'The Costumer''s Details'!$AD$15:$AF$18,3),VLOOKUP(MAX(C215:F215),'The Costumer''s Details'!$AD$10:$AF$13,3))))</f>
        <v/>
      </c>
      <c r="M215" s="68" t="str">
        <f t="shared" si="12"/>
        <v/>
      </c>
      <c r="N215" s="68" t="str">
        <f t="shared" si="13"/>
        <v/>
      </c>
      <c r="O215" s="67"/>
      <c r="P215" s="12"/>
    </row>
    <row r="216" spans="1:16" ht="17.25" customHeight="1" x14ac:dyDescent="0.25">
      <c r="A216" s="104"/>
      <c r="B216" s="1"/>
      <c r="C216" s="66"/>
      <c r="D216" s="66"/>
      <c r="E216" s="66"/>
      <c r="F216" s="66"/>
      <c r="G216" s="5"/>
      <c r="H216" s="66"/>
      <c r="I216" s="66"/>
      <c r="J216" s="68" t="str">
        <f t="shared" si="14"/>
        <v/>
      </c>
      <c r="K216" s="68" t="str">
        <f t="shared" si="15"/>
        <v/>
      </c>
      <c r="L216" s="83" t="str">
        <f>IF(B216="","",IF($P$7="Steel",2,IF($P$7="Fireprotect",VLOOKUP(MAX(C216:F216),'The Costumer''s Details'!$AD$15:$AF$18,3),VLOOKUP(MAX(C216:F216),'The Costumer''s Details'!$AD$10:$AF$13,3))))</f>
        <v/>
      </c>
      <c r="M216" s="68" t="str">
        <f t="shared" si="12"/>
        <v/>
      </c>
      <c r="N216" s="68" t="str">
        <f t="shared" si="13"/>
        <v/>
      </c>
      <c r="O216" s="67"/>
      <c r="P216" s="12"/>
    </row>
    <row r="217" spans="1:16" ht="17.25" customHeight="1" x14ac:dyDescent="0.25">
      <c r="A217" s="104"/>
      <c r="B217" s="1"/>
      <c r="C217" s="66"/>
      <c r="D217" s="66"/>
      <c r="E217" s="66"/>
      <c r="F217" s="66"/>
      <c r="G217" s="5"/>
      <c r="H217" s="66"/>
      <c r="I217" s="66"/>
      <c r="J217" s="68" t="str">
        <f t="shared" si="14"/>
        <v/>
      </c>
      <c r="K217" s="68" t="str">
        <f t="shared" si="15"/>
        <v/>
      </c>
      <c r="L217" s="83" t="str">
        <f>IF(B217="","",IF($P$7="Steel",2,IF($P$7="Fireprotect",VLOOKUP(MAX(C217:F217),'The Costumer''s Details'!$AD$15:$AF$18,3),VLOOKUP(MAX(C217:F217),'The Costumer''s Details'!$AD$10:$AF$13,3))))</f>
        <v/>
      </c>
      <c r="M217" s="68" t="str">
        <f t="shared" si="12"/>
        <v/>
      </c>
      <c r="N217" s="68" t="str">
        <f t="shared" si="13"/>
        <v/>
      </c>
      <c r="O217" s="67"/>
      <c r="P217" s="12"/>
    </row>
    <row r="218" spans="1:16" ht="17.25" customHeight="1" x14ac:dyDescent="0.25">
      <c r="A218" s="104"/>
      <c r="B218" s="1"/>
      <c r="C218" s="66"/>
      <c r="D218" s="66"/>
      <c r="E218" s="66"/>
      <c r="F218" s="66"/>
      <c r="G218" s="5"/>
      <c r="H218" s="66"/>
      <c r="I218" s="66"/>
      <c r="J218" s="68" t="str">
        <f t="shared" si="14"/>
        <v/>
      </c>
      <c r="K218" s="68" t="str">
        <f t="shared" si="15"/>
        <v/>
      </c>
      <c r="L218" s="83" t="str">
        <f>IF(B218="","",IF($P$7="Steel",2,IF($P$7="Fireprotect",VLOOKUP(MAX(C218:F218),'The Costumer''s Details'!$AD$15:$AF$18,3),VLOOKUP(MAX(C218:F218),'The Costumer''s Details'!$AD$10:$AF$13,3))))</f>
        <v/>
      </c>
      <c r="M218" s="68" t="str">
        <f t="shared" si="12"/>
        <v/>
      </c>
      <c r="N218" s="68" t="str">
        <f t="shared" si="13"/>
        <v/>
      </c>
      <c r="O218" s="67"/>
      <c r="P218" s="12"/>
    </row>
    <row r="219" spans="1:16" ht="17.25" customHeight="1" x14ac:dyDescent="0.25">
      <c r="A219" s="104"/>
      <c r="B219" s="1"/>
      <c r="C219" s="66"/>
      <c r="D219" s="66"/>
      <c r="E219" s="66"/>
      <c r="F219" s="66"/>
      <c r="G219" s="5"/>
      <c r="H219" s="66"/>
      <c r="I219" s="66"/>
      <c r="J219" s="68" t="str">
        <f t="shared" si="14"/>
        <v/>
      </c>
      <c r="K219" s="68" t="str">
        <f t="shared" si="15"/>
        <v/>
      </c>
      <c r="L219" s="83" t="str">
        <f>IF(B219="","",IF($P$7="Steel",2,IF($P$7="Fireprotect",VLOOKUP(MAX(C219:F219),'The Costumer''s Details'!$AD$15:$AF$18,3),VLOOKUP(MAX(C219:F219),'The Costumer''s Details'!$AD$10:$AF$13,3))))</f>
        <v/>
      </c>
      <c r="M219" s="68" t="str">
        <f t="shared" si="12"/>
        <v/>
      </c>
      <c r="N219" s="68" t="str">
        <f t="shared" si="13"/>
        <v/>
      </c>
      <c r="O219" s="67"/>
      <c r="P219" s="12"/>
    </row>
    <row r="220" spans="1:16" ht="17.25" customHeight="1" x14ac:dyDescent="0.25">
      <c r="A220" s="104"/>
      <c r="B220" s="1"/>
      <c r="C220" s="66"/>
      <c r="D220" s="66"/>
      <c r="E220" s="66"/>
      <c r="F220" s="66"/>
      <c r="G220" s="5"/>
      <c r="H220" s="66"/>
      <c r="I220" s="66"/>
      <c r="J220" s="68" t="str">
        <f t="shared" si="14"/>
        <v/>
      </c>
      <c r="K220" s="68" t="str">
        <f t="shared" si="15"/>
        <v/>
      </c>
      <c r="L220" s="83" t="str">
        <f>IF(B220="","",IF($P$7="Steel",2,IF($P$7="Fireprotect",VLOOKUP(MAX(C220:F220),'The Costumer''s Details'!$AD$15:$AF$18,3),VLOOKUP(MAX(C220:F220),'The Costumer''s Details'!$AD$10:$AF$13,3))))</f>
        <v/>
      </c>
      <c r="M220" s="68" t="str">
        <f t="shared" si="12"/>
        <v/>
      </c>
      <c r="N220" s="68" t="str">
        <f t="shared" si="13"/>
        <v/>
      </c>
      <c r="O220" s="67"/>
      <c r="P220" s="12"/>
    </row>
    <row r="221" spans="1:16" ht="17.25" customHeight="1" x14ac:dyDescent="0.25">
      <c r="A221" s="104"/>
      <c r="B221" s="1"/>
      <c r="C221" s="66"/>
      <c r="D221" s="66"/>
      <c r="E221" s="66"/>
      <c r="F221" s="66"/>
      <c r="G221" s="5"/>
      <c r="H221" s="66"/>
      <c r="I221" s="66"/>
      <c r="J221" s="68" t="str">
        <f t="shared" si="14"/>
        <v/>
      </c>
      <c r="K221" s="68" t="str">
        <f t="shared" si="15"/>
        <v/>
      </c>
      <c r="L221" s="83" t="str">
        <f>IF(B221="","",IF($P$7="Steel",2,IF($P$7="Fireprotect",VLOOKUP(MAX(C221:F221),'The Costumer''s Details'!$AD$15:$AF$18,3),VLOOKUP(MAX(C221:F221),'The Costumer''s Details'!$AD$10:$AF$13,3))))</f>
        <v/>
      </c>
      <c r="M221" s="68" t="str">
        <f t="shared" si="12"/>
        <v/>
      </c>
      <c r="N221" s="68" t="str">
        <f t="shared" si="13"/>
        <v/>
      </c>
      <c r="O221" s="67"/>
      <c r="P221" s="12"/>
    </row>
    <row r="222" spans="1:16" ht="17.25" customHeight="1" x14ac:dyDescent="0.25">
      <c r="A222" s="104"/>
      <c r="B222" s="1"/>
      <c r="C222" s="66"/>
      <c r="D222" s="66"/>
      <c r="E222" s="66"/>
      <c r="F222" s="66"/>
      <c r="G222" s="5"/>
      <c r="H222" s="66"/>
      <c r="I222" s="66"/>
      <c r="J222" s="68" t="str">
        <f t="shared" si="14"/>
        <v/>
      </c>
      <c r="K222" s="68" t="str">
        <f t="shared" si="15"/>
        <v/>
      </c>
      <c r="L222" s="83" t="str">
        <f>IF(B222="","",IF($P$7="Steel",2,IF($P$7="Fireprotect",VLOOKUP(MAX(C222:F222),'The Costumer''s Details'!$AD$15:$AF$18,3),VLOOKUP(MAX(C222:F222),'The Costumer''s Details'!$AD$10:$AF$13,3))))</f>
        <v/>
      </c>
      <c r="M222" s="68" t="str">
        <f t="shared" si="12"/>
        <v/>
      </c>
      <c r="N222" s="68" t="str">
        <f t="shared" si="13"/>
        <v/>
      </c>
      <c r="O222" s="67"/>
      <c r="P222" s="12"/>
    </row>
    <row r="223" spans="1:16" ht="17.25" customHeight="1" x14ac:dyDescent="0.25">
      <c r="A223" s="104"/>
      <c r="B223" s="1"/>
      <c r="C223" s="66"/>
      <c r="D223" s="66"/>
      <c r="E223" s="66"/>
      <c r="F223" s="66"/>
      <c r="G223" s="5"/>
      <c r="H223" s="66"/>
      <c r="I223" s="66"/>
      <c r="J223" s="68" t="str">
        <f t="shared" si="14"/>
        <v/>
      </c>
      <c r="K223" s="68" t="str">
        <f t="shared" si="15"/>
        <v/>
      </c>
      <c r="L223" s="83" t="str">
        <f>IF(B223="","",IF($P$7="Steel",2,IF($P$7="Fireprotect",VLOOKUP(MAX(C223:F223),'The Costumer''s Details'!$AD$15:$AF$18,3),VLOOKUP(MAX(C223:F223),'The Costumer''s Details'!$AD$10:$AF$13,3))))</f>
        <v/>
      </c>
      <c r="M223" s="68" t="str">
        <f t="shared" si="12"/>
        <v/>
      </c>
      <c r="N223" s="68" t="str">
        <f t="shared" si="13"/>
        <v/>
      </c>
      <c r="O223" s="67"/>
      <c r="P223" s="12"/>
    </row>
    <row r="224" spans="1:16" ht="17.25" customHeight="1" x14ac:dyDescent="0.25">
      <c r="A224" s="104"/>
      <c r="B224" s="1"/>
      <c r="C224" s="66"/>
      <c r="D224" s="66"/>
      <c r="E224" s="66"/>
      <c r="F224" s="66"/>
      <c r="G224" s="5"/>
      <c r="H224" s="66"/>
      <c r="I224" s="66"/>
      <c r="J224" s="68" t="str">
        <f t="shared" si="14"/>
        <v/>
      </c>
      <c r="K224" s="68" t="str">
        <f t="shared" si="15"/>
        <v/>
      </c>
      <c r="L224" s="83" t="str">
        <f>IF(B224="","",IF($P$7="Steel",2,IF($P$7="Fireprotect",VLOOKUP(MAX(C224:F224),'The Costumer''s Details'!$AD$15:$AF$18,3),VLOOKUP(MAX(C224:F224),'The Costumer''s Details'!$AD$10:$AF$13,3))))</f>
        <v/>
      </c>
      <c r="M224" s="68" t="str">
        <f t="shared" si="12"/>
        <v/>
      </c>
      <c r="N224" s="68" t="str">
        <f t="shared" si="13"/>
        <v/>
      </c>
      <c r="O224" s="67"/>
      <c r="P224" s="12"/>
    </row>
    <row r="225" spans="1:16" ht="17.25" customHeight="1" x14ac:dyDescent="0.25">
      <c r="A225" s="104"/>
      <c r="B225" s="1"/>
      <c r="C225" s="66"/>
      <c r="D225" s="66"/>
      <c r="E225" s="66"/>
      <c r="F225" s="66"/>
      <c r="G225" s="5"/>
      <c r="H225" s="66"/>
      <c r="I225" s="66"/>
      <c r="J225" s="68" t="str">
        <f t="shared" si="14"/>
        <v/>
      </c>
      <c r="K225" s="68" t="str">
        <f t="shared" si="15"/>
        <v/>
      </c>
      <c r="L225" s="83" t="str">
        <f>IF(B225="","",IF($P$7="Steel",2,IF($P$7="Fireprotect",VLOOKUP(MAX(C225:F225),'The Costumer''s Details'!$AD$15:$AF$18,3),VLOOKUP(MAX(C225:F225),'The Costumer''s Details'!$AD$10:$AF$13,3))))</f>
        <v/>
      </c>
      <c r="M225" s="68" t="str">
        <f t="shared" si="12"/>
        <v/>
      </c>
      <c r="N225" s="68" t="str">
        <f t="shared" si="13"/>
        <v/>
      </c>
      <c r="O225" s="67"/>
      <c r="P225" s="12"/>
    </row>
    <row r="226" spans="1:16" ht="17.25" customHeight="1" x14ac:dyDescent="0.25">
      <c r="A226" s="104"/>
      <c r="B226" s="1"/>
      <c r="C226" s="66"/>
      <c r="D226" s="66"/>
      <c r="E226" s="66"/>
      <c r="F226" s="66"/>
      <c r="G226" s="5"/>
      <c r="H226" s="66"/>
      <c r="I226" s="66"/>
      <c r="J226" s="68" t="str">
        <f t="shared" si="14"/>
        <v/>
      </c>
      <c r="K226" s="68" t="str">
        <f t="shared" si="15"/>
        <v/>
      </c>
      <c r="L226" s="83" t="str">
        <f>IF(B226="","",IF($P$7="Steel",2,IF($P$7="Fireprotect",VLOOKUP(MAX(C226:F226),'The Costumer''s Details'!$AD$15:$AF$18,3),VLOOKUP(MAX(C226:F226),'The Costumer''s Details'!$AD$10:$AF$13,3))))</f>
        <v/>
      </c>
      <c r="M226" s="68" t="str">
        <f t="shared" si="12"/>
        <v/>
      </c>
      <c r="N226" s="68" t="str">
        <f t="shared" si="13"/>
        <v/>
      </c>
      <c r="O226" s="67"/>
      <c r="P226" s="12"/>
    </row>
    <row r="227" spans="1:16" ht="17.25" customHeight="1" x14ac:dyDescent="0.25">
      <c r="A227" s="104"/>
      <c r="B227" s="1"/>
      <c r="C227" s="66"/>
      <c r="D227" s="66"/>
      <c r="E227" s="66"/>
      <c r="F227" s="66"/>
      <c r="G227" s="5"/>
      <c r="H227" s="66"/>
      <c r="I227" s="66"/>
      <c r="J227" s="68" t="str">
        <f t="shared" si="14"/>
        <v/>
      </c>
      <c r="K227" s="68" t="str">
        <f t="shared" si="15"/>
        <v/>
      </c>
      <c r="L227" s="83" t="str">
        <f>IF(B227="","",IF($P$7="Steel",2,IF($P$7="Fireprotect",VLOOKUP(MAX(C227:F227),'The Costumer''s Details'!$AD$15:$AF$18,3),VLOOKUP(MAX(C227:F227),'The Costumer''s Details'!$AD$10:$AF$13,3))))</f>
        <v/>
      </c>
      <c r="M227" s="68" t="str">
        <f t="shared" si="12"/>
        <v/>
      </c>
      <c r="N227" s="68" t="str">
        <f t="shared" si="13"/>
        <v/>
      </c>
      <c r="O227" s="67"/>
      <c r="P227" s="12"/>
    </row>
    <row r="228" spans="1:16" ht="17.25" customHeight="1" x14ac:dyDescent="0.25">
      <c r="A228" s="104"/>
      <c r="B228" s="1"/>
      <c r="C228" s="66"/>
      <c r="D228" s="66"/>
      <c r="E228" s="66"/>
      <c r="F228" s="66"/>
      <c r="G228" s="5"/>
      <c r="H228" s="66"/>
      <c r="I228" s="66"/>
      <c r="J228" s="68" t="str">
        <f t="shared" si="14"/>
        <v/>
      </c>
      <c r="K228" s="68" t="str">
        <f t="shared" si="15"/>
        <v/>
      </c>
      <c r="L228" s="83" t="str">
        <f>IF(B228="","",IF($P$7="Steel",2,IF($P$7="Fireprotect",VLOOKUP(MAX(C228:F228),'The Costumer''s Details'!$AD$15:$AF$18,3),VLOOKUP(MAX(C228:F228),'The Costumer''s Details'!$AD$10:$AF$13,3))))</f>
        <v/>
      </c>
      <c r="M228" s="68" t="str">
        <f t="shared" si="12"/>
        <v/>
      </c>
      <c r="N228" s="68" t="str">
        <f t="shared" si="13"/>
        <v/>
      </c>
      <c r="O228" s="67"/>
      <c r="P228" s="12"/>
    </row>
    <row r="229" spans="1:16" ht="17.25" customHeight="1" x14ac:dyDescent="0.25">
      <c r="A229" s="104"/>
      <c r="B229" s="1"/>
      <c r="C229" s="66"/>
      <c r="D229" s="66"/>
      <c r="E229" s="66"/>
      <c r="F229" s="66"/>
      <c r="G229" s="5"/>
      <c r="H229" s="66"/>
      <c r="I229" s="66"/>
      <c r="J229" s="68" t="str">
        <f t="shared" si="14"/>
        <v/>
      </c>
      <c r="K229" s="68" t="str">
        <f t="shared" si="15"/>
        <v/>
      </c>
      <c r="L229" s="83" t="str">
        <f>IF(B229="","",IF($P$7="Steel",2,IF($P$7="Fireprotect",VLOOKUP(MAX(C229:F229),'The Costumer''s Details'!$AD$15:$AF$18,3),VLOOKUP(MAX(C229:F229),'The Costumer''s Details'!$AD$10:$AF$13,3))))</f>
        <v/>
      </c>
      <c r="M229" s="68" t="str">
        <f t="shared" si="12"/>
        <v/>
      </c>
      <c r="N229" s="68" t="str">
        <f t="shared" si="13"/>
        <v/>
      </c>
      <c r="O229" s="67"/>
      <c r="P229" s="12"/>
    </row>
    <row r="230" spans="1:16" ht="17.25" customHeight="1" x14ac:dyDescent="0.25">
      <c r="A230" s="104"/>
      <c r="B230" s="1"/>
      <c r="C230" s="66"/>
      <c r="D230" s="66"/>
      <c r="E230" s="66"/>
      <c r="F230" s="66"/>
      <c r="G230" s="5"/>
      <c r="H230" s="66"/>
      <c r="I230" s="66"/>
      <c r="J230" s="68" t="str">
        <f t="shared" si="14"/>
        <v/>
      </c>
      <c r="K230" s="68" t="str">
        <f t="shared" si="15"/>
        <v/>
      </c>
      <c r="L230" s="83" t="str">
        <f>IF(B230="","",IF($P$7="Steel",2,IF($P$7="Fireprotect",VLOOKUP(MAX(C230:F230),'The Costumer''s Details'!$AD$15:$AF$18,3),VLOOKUP(MAX(C230:F230),'The Costumer''s Details'!$AD$10:$AF$13,3))))</f>
        <v/>
      </c>
      <c r="M230" s="68" t="str">
        <f t="shared" si="12"/>
        <v/>
      </c>
      <c r="N230" s="68" t="str">
        <f t="shared" si="13"/>
        <v/>
      </c>
      <c r="O230" s="67"/>
      <c r="P230" s="12"/>
    </row>
    <row r="231" spans="1:16" ht="17.25" customHeight="1" x14ac:dyDescent="0.25">
      <c r="A231" s="104"/>
      <c r="B231" s="1"/>
      <c r="C231" s="66"/>
      <c r="D231" s="66"/>
      <c r="E231" s="66"/>
      <c r="F231" s="66"/>
      <c r="G231" s="5"/>
      <c r="H231" s="66"/>
      <c r="I231" s="66"/>
      <c r="J231" s="68" t="str">
        <f t="shared" si="14"/>
        <v/>
      </c>
      <c r="K231" s="68" t="str">
        <f t="shared" si="15"/>
        <v/>
      </c>
      <c r="L231" s="83" t="str">
        <f>IF(B231="","",IF($P$7="Steel",2,IF($P$7="Fireprotect",VLOOKUP(MAX(C231:F231),'The Costumer''s Details'!$AD$15:$AF$18,3),VLOOKUP(MAX(C231:F231),'The Costumer''s Details'!$AD$10:$AF$13,3))))</f>
        <v/>
      </c>
      <c r="M231" s="68" t="str">
        <f t="shared" si="12"/>
        <v/>
      </c>
      <c r="N231" s="68" t="str">
        <f t="shared" si="13"/>
        <v/>
      </c>
      <c r="O231" s="67"/>
      <c r="P231" s="12"/>
    </row>
    <row r="232" spans="1:16" ht="17.25" customHeight="1" x14ac:dyDescent="0.25">
      <c r="A232" s="104"/>
      <c r="B232" s="1"/>
      <c r="C232" s="66"/>
      <c r="D232" s="66"/>
      <c r="E232" s="66"/>
      <c r="F232" s="66"/>
      <c r="G232" s="5"/>
      <c r="H232" s="66"/>
      <c r="I232" s="66"/>
      <c r="J232" s="68" t="str">
        <f t="shared" si="14"/>
        <v/>
      </c>
      <c r="K232" s="68" t="str">
        <f t="shared" si="15"/>
        <v/>
      </c>
      <c r="L232" s="83" t="str">
        <f>IF(B232="","",IF($P$7="Steel",2,IF($P$7="Fireprotect",VLOOKUP(MAX(C232:F232),'The Costumer''s Details'!$AD$15:$AF$18,3),VLOOKUP(MAX(C232:F232),'The Costumer''s Details'!$AD$10:$AF$13,3))))</f>
        <v/>
      </c>
      <c r="M232" s="68" t="str">
        <f t="shared" si="12"/>
        <v/>
      </c>
      <c r="N232" s="68" t="str">
        <f t="shared" si="13"/>
        <v/>
      </c>
      <c r="O232" s="67"/>
      <c r="P232" s="12"/>
    </row>
    <row r="233" spans="1:16" ht="17.25" customHeight="1" x14ac:dyDescent="0.25">
      <c r="A233" s="104"/>
      <c r="B233" s="1"/>
      <c r="C233" s="66"/>
      <c r="D233" s="66"/>
      <c r="E233" s="66"/>
      <c r="F233" s="66"/>
      <c r="G233" s="5"/>
      <c r="H233" s="66"/>
      <c r="I233" s="66"/>
      <c r="J233" s="68" t="str">
        <f t="shared" si="14"/>
        <v/>
      </c>
      <c r="K233" s="68" t="str">
        <f t="shared" si="15"/>
        <v/>
      </c>
      <c r="L233" s="83" t="str">
        <f>IF(B233="","",IF($P$7="Steel",2,IF($P$7="Fireprotect",VLOOKUP(MAX(C233:F233),'The Costumer''s Details'!$AD$15:$AF$18,3),VLOOKUP(MAX(C233:F233),'The Costumer''s Details'!$AD$10:$AF$13,3))))</f>
        <v/>
      </c>
      <c r="M233" s="68" t="str">
        <f t="shared" si="12"/>
        <v/>
      </c>
      <c r="N233" s="68" t="str">
        <f t="shared" si="13"/>
        <v/>
      </c>
      <c r="O233" s="67"/>
      <c r="P233" s="12"/>
    </row>
    <row r="234" spans="1:16" ht="17.25" customHeight="1" x14ac:dyDescent="0.25">
      <c r="A234" s="104"/>
      <c r="B234" s="1"/>
      <c r="C234" s="66"/>
      <c r="D234" s="66"/>
      <c r="E234" s="66"/>
      <c r="F234" s="66"/>
      <c r="G234" s="5"/>
      <c r="H234" s="66"/>
      <c r="I234" s="66"/>
      <c r="J234" s="68" t="str">
        <f t="shared" si="14"/>
        <v/>
      </c>
      <c r="K234" s="68" t="str">
        <f t="shared" si="15"/>
        <v/>
      </c>
      <c r="L234" s="83" t="str">
        <f>IF(B234="","",IF($P$7="Steel",2,IF($P$7="Fireprotect",VLOOKUP(MAX(C234:F234),'The Costumer''s Details'!$AD$15:$AF$18,3),VLOOKUP(MAX(C234:F234),'The Costumer''s Details'!$AD$10:$AF$13,3))))</f>
        <v/>
      </c>
      <c r="M234" s="68" t="str">
        <f t="shared" si="12"/>
        <v/>
      </c>
      <c r="N234" s="68" t="str">
        <f t="shared" si="13"/>
        <v/>
      </c>
      <c r="O234" s="67"/>
      <c r="P234" s="12"/>
    </row>
    <row r="235" spans="1:16" ht="17.25" customHeight="1" x14ac:dyDescent="0.25">
      <c r="A235" s="104"/>
      <c r="B235" s="1"/>
      <c r="C235" s="66"/>
      <c r="D235" s="66"/>
      <c r="E235" s="66"/>
      <c r="F235" s="66"/>
      <c r="G235" s="5"/>
      <c r="H235" s="66"/>
      <c r="I235" s="66"/>
      <c r="J235" s="68" t="str">
        <f t="shared" si="14"/>
        <v/>
      </c>
      <c r="K235" s="68" t="str">
        <f t="shared" si="15"/>
        <v/>
      </c>
      <c r="L235" s="83" t="str">
        <f>IF(B235="","",IF($P$7="Steel",2,IF($P$7="Fireprotect",VLOOKUP(MAX(C235:F235),'The Costumer''s Details'!$AD$15:$AF$18,3),VLOOKUP(MAX(C235:F235),'The Costumer''s Details'!$AD$10:$AF$13,3))))</f>
        <v/>
      </c>
      <c r="M235" s="68" t="str">
        <f t="shared" si="12"/>
        <v/>
      </c>
      <c r="N235" s="68" t="str">
        <f t="shared" si="13"/>
        <v/>
      </c>
      <c r="O235" s="67"/>
      <c r="P235" s="12"/>
    </row>
    <row r="236" spans="1:16" ht="17.25" customHeight="1" x14ac:dyDescent="0.25">
      <c r="A236" s="104"/>
      <c r="B236" s="1"/>
      <c r="C236" s="66"/>
      <c r="D236" s="66"/>
      <c r="E236" s="66"/>
      <c r="F236" s="66"/>
      <c r="G236" s="5"/>
      <c r="H236" s="66"/>
      <c r="I236" s="66"/>
      <c r="J236" s="68" t="str">
        <f t="shared" si="14"/>
        <v/>
      </c>
      <c r="K236" s="68" t="str">
        <f t="shared" si="15"/>
        <v/>
      </c>
      <c r="L236" s="83" t="str">
        <f>IF(B236="","",IF($P$7="Steel",2,IF($P$7="Fireprotect",VLOOKUP(MAX(C236:F236),'The Costumer''s Details'!$AD$15:$AF$18,3),VLOOKUP(MAX(C236:F236),'The Costumer''s Details'!$AD$10:$AF$13,3))))</f>
        <v/>
      </c>
      <c r="M236" s="68" t="str">
        <f t="shared" si="12"/>
        <v/>
      </c>
      <c r="N236" s="68" t="str">
        <f t="shared" si="13"/>
        <v/>
      </c>
      <c r="O236" s="67"/>
      <c r="P236" s="12"/>
    </row>
    <row r="237" spans="1:16" ht="17.25" customHeight="1" x14ac:dyDescent="0.25">
      <c r="A237" s="104"/>
      <c r="B237" s="1"/>
      <c r="C237" s="66"/>
      <c r="D237" s="66"/>
      <c r="E237" s="66"/>
      <c r="F237" s="66"/>
      <c r="G237" s="5"/>
      <c r="H237" s="66"/>
      <c r="I237" s="66"/>
      <c r="J237" s="68" t="str">
        <f t="shared" si="14"/>
        <v/>
      </c>
      <c r="K237" s="68" t="str">
        <f t="shared" si="15"/>
        <v/>
      </c>
      <c r="L237" s="83" t="str">
        <f>IF(B237="","",IF($P$7="Steel",2,IF($P$7="Fireprotect",VLOOKUP(MAX(C237:F237),'The Costumer''s Details'!$AD$15:$AF$18,3),VLOOKUP(MAX(C237:F237),'The Costumer''s Details'!$AD$10:$AF$13,3))))</f>
        <v/>
      </c>
      <c r="M237" s="68" t="str">
        <f t="shared" si="12"/>
        <v/>
      </c>
      <c r="N237" s="68" t="str">
        <f t="shared" si="13"/>
        <v/>
      </c>
      <c r="O237" s="67"/>
      <c r="P237" s="12"/>
    </row>
    <row r="238" spans="1:16" ht="17.25" customHeight="1" x14ac:dyDescent="0.25">
      <c r="A238" s="104"/>
      <c r="B238" s="1"/>
      <c r="C238" s="66"/>
      <c r="D238" s="66"/>
      <c r="E238" s="66"/>
      <c r="F238" s="66"/>
      <c r="G238" s="5"/>
      <c r="H238" s="66"/>
      <c r="I238" s="66"/>
      <c r="J238" s="68" t="str">
        <f t="shared" si="14"/>
        <v/>
      </c>
      <c r="K238" s="68" t="str">
        <f t="shared" si="15"/>
        <v/>
      </c>
      <c r="L238" s="83" t="str">
        <f>IF(B238="","",IF($P$7="Steel",2,IF($P$7="Fireprotect",VLOOKUP(MAX(C238:F238),'The Costumer''s Details'!$AD$15:$AF$18,3),VLOOKUP(MAX(C238:F238),'The Costumer''s Details'!$AD$10:$AF$13,3))))</f>
        <v/>
      </c>
      <c r="M238" s="68" t="str">
        <f t="shared" si="12"/>
        <v/>
      </c>
      <c r="N238" s="68" t="str">
        <f t="shared" si="13"/>
        <v/>
      </c>
      <c r="O238" s="67"/>
      <c r="P238" s="12"/>
    </row>
    <row r="239" spans="1:16" ht="17.25" customHeight="1" x14ac:dyDescent="0.25">
      <c r="A239" s="104"/>
      <c r="B239" s="1"/>
      <c r="C239" s="66"/>
      <c r="D239" s="66"/>
      <c r="E239" s="66"/>
      <c r="F239" s="66"/>
      <c r="G239" s="5"/>
      <c r="H239" s="66"/>
      <c r="I239" s="66"/>
      <c r="J239" s="68" t="str">
        <f t="shared" si="14"/>
        <v/>
      </c>
      <c r="K239" s="68" t="str">
        <f t="shared" si="15"/>
        <v/>
      </c>
      <c r="L239" s="83" t="str">
        <f>IF(B239="","",IF($P$7="Steel",2,IF($P$7="Fireprotect",VLOOKUP(MAX(C239:F239),'The Costumer''s Details'!$AD$15:$AF$18,3),VLOOKUP(MAX(C239:F239),'The Costumer''s Details'!$AD$10:$AF$13,3))))</f>
        <v/>
      </c>
      <c r="M239" s="68" t="str">
        <f t="shared" si="12"/>
        <v/>
      </c>
      <c r="N239" s="68" t="str">
        <f t="shared" si="13"/>
        <v/>
      </c>
      <c r="O239" s="67"/>
      <c r="P239" s="12"/>
    </row>
    <row r="240" spans="1:16" ht="17.25" customHeight="1" x14ac:dyDescent="0.25">
      <c r="A240" s="104"/>
      <c r="B240" s="1"/>
      <c r="C240" s="66"/>
      <c r="D240" s="66"/>
      <c r="E240" s="66"/>
      <c r="F240" s="66"/>
      <c r="G240" s="5"/>
      <c r="H240" s="66"/>
      <c r="I240" s="66"/>
      <c r="J240" s="68" t="str">
        <f t="shared" si="14"/>
        <v/>
      </c>
      <c r="K240" s="68" t="str">
        <f t="shared" si="15"/>
        <v/>
      </c>
      <c r="L240" s="83" t="str">
        <f>IF(B240="","",IF($P$7="Steel",2,IF($P$7="Fireprotect",VLOOKUP(MAX(C240:F240),'The Costumer''s Details'!$AD$15:$AF$18,3),VLOOKUP(MAX(C240:F240),'The Costumer''s Details'!$AD$10:$AF$13,3))))</f>
        <v/>
      </c>
      <c r="M240" s="68" t="str">
        <f t="shared" si="12"/>
        <v/>
      </c>
      <c r="N240" s="68" t="str">
        <f t="shared" si="13"/>
        <v/>
      </c>
      <c r="O240" s="67"/>
      <c r="P240" s="12"/>
    </row>
    <row r="241" spans="1:16" ht="17.25" customHeight="1" x14ac:dyDescent="0.25">
      <c r="A241" s="104"/>
      <c r="B241" s="1"/>
      <c r="C241" s="66"/>
      <c r="D241" s="66"/>
      <c r="E241" s="66"/>
      <c r="F241" s="66"/>
      <c r="G241" s="5"/>
      <c r="H241" s="66"/>
      <c r="I241" s="66"/>
      <c r="J241" s="68" t="str">
        <f t="shared" si="14"/>
        <v/>
      </c>
      <c r="K241" s="68" t="str">
        <f t="shared" si="15"/>
        <v/>
      </c>
      <c r="L241" s="83" t="str">
        <f>IF(B241="","",IF($P$7="Steel",2,IF($P$7="Fireprotect",VLOOKUP(MAX(C241:F241),'The Costumer''s Details'!$AD$15:$AF$18,3),VLOOKUP(MAX(C241:F241),'The Costumer''s Details'!$AD$10:$AF$13,3))))</f>
        <v/>
      </c>
      <c r="M241" s="68" t="str">
        <f t="shared" si="12"/>
        <v/>
      </c>
      <c r="N241" s="68" t="str">
        <f t="shared" si="13"/>
        <v/>
      </c>
      <c r="O241" s="67"/>
      <c r="P241" s="12"/>
    </row>
    <row r="242" spans="1:16" ht="17.25" customHeight="1" x14ac:dyDescent="0.25">
      <c r="A242" s="104"/>
      <c r="B242" s="1"/>
      <c r="C242" s="66"/>
      <c r="D242" s="66"/>
      <c r="E242" s="66"/>
      <c r="F242" s="66"/>
      <c r="G242" s="5"/>
      <c r="H242" s="66"/>
      <c r="I242" s="66"/>
      <c r="J242" s="68" t="str">
        <f t="shared" si="14"/>
        <v/>
      </c>
      <c r="K242" s="68" t="str">
        <f t="shared" si="15"/>
        <v/>
      </c>
      <c r="L242" s="83" t="str">
        <f>IF(B242="","",IF($P$7="Steel",2,IF($P$7="Fireprotect",VLOOKUP(MAX(C242:F242),'The Costumer''s Details'!$AD$15:$AF$18,3),VLOOKUP(MAX(C242:F242),'The Costumer''s Details'!$AD$10:$AF$13,3))))</f>
        <v/>
      </c>
      <c r="M242" s="68" t="str">
        <f t="shared" si="12"/>
        <v/>
      </c>
      <c r="N242" s="68" t="str">
        <f t="shared" si="13"/>
        <v/>
      </c>
      <c r="O242" s="67"/>
      <c r="P242" s="12"/>
    </row>
    <row r="243" spans="1:16" ht="17.25" customHeight="1" x14ac:dyDescent="0.25">
      <c r="A243" s="104"/>
      <c r="B243" s="1"/>
      <c r="C243" s="66"/>
      <c r="D243" s="66"/>
      <c r="E243" s="66"/>
      <c r="F243" s="66"/>
      <c r="G243" s="5"/>
      <c r="H243" s="66"/>
      <c r="I243" s="66"/>
      <c r="J243" s="68" t="str">
        <f t="shared" si="14"/>
        <v/>
      </c>
      <c r="K243" s="68" t="str">
        <f t="shared" si="15"/>
        <v/>
      </c>
      <c r="L243" s="83" t="str">
        <f>IF(B243="","",IF($P$7="Steel",2,IF($P$7="Fireprotect",VLOOKUP(MAX(C243:F243),'The Costumer''s Details'!$AD$15:$AF$18,3),VLOOKUP(MAX(C243:F243),'The Costumer''s Details'!$AD$10:$AF$13,3))))</f>
        <v/>
      </c>
      <c r="M243" s="68" t="str">
        <f t="shared" si="12"/>
        <v/>
      </c>
      <c r="N243" s="68" t="str">
        <f t="shared" si="13"/>
        <v/>
      </c>
      <c r="O243" s="67"/>
      <c r="P243" s="12"/>
    </row>
    <row r="244" spans="1:16" ht="17.25" customHeight="1" x14ac:dyDescent="0.25">
      <c r="A244" s="104"/>
      <c r="B244" s="1"/>
      <c r="C244" s="66"/>
      <c r="D244" s="66"/>
      <c r="E244" s="66"/>
      <c r="F244" s="66"/>
      <c r="G244" s="5"/>
      <c r="H244" s="66"/>
      <c r="I244" s="66"/>
      <c r="J244" s="68" t="str">
        <f t="shared" si="14"/>
        <v/>
      </c>
      <c r="K244" s="68" t="str">
        <f t="shared" si="15"/>
        <v/>
      </c>
      <c r="L244" s="83" t="str">
        <f>IF(B244="","",IF($P$7="Steel",2,IF($P$7="Fireprotect",VLOOKUP(MAX(C244:F244),'The Costumer''s Details'!$AD$15:$AF$18,3),VLOOKUP(MAX(C244:F244),'The Costumer''s Details'!$AD$10:$AF$13,3))))</f>
        <v/>
      </c>
      <c r="M244" s="68" t="str">
        <f t="shared" si="12"/>
        <v/>
      </c>
      <c r="N244" s="68" t="str">
        <f t="shared" si="13"/>
        <v/>
      </c>
      <c r="O244" s="67"/>
      <c r="P244" s="12"/>
    </row>
    <row r="245" spans="1:16" ht="17.25" customHeight="1" x14ac:dyDescent="0.25">
      <c r="A245" s="104"/>
      <c r="B245" s="1"/>
      <c r="C245" s="66"/>
      <c r="D245" s="66"/>
      <c r="E245" s="66"/>
      <c r="F245" s="66"/>
      <c r="G245" s="5"/>
      <c r="H245" s="66"/>
      <c r="I245" s="66"/>
      <c r="J245" s="68" t="str">
        <f t="shared" si="14"/>
        <v/>
      </c>
      <c r="K245" s="68" t="str">
        <f t="shared" si="15"/>
        <v/>
      </c>
      <c r="L245" s="83" t="str">
        <f>IF(B245="","",IF($P$7="Steel",2,IF($P$7="Fireprotect",VLOOKUP(MAX(C245:F245),'The Costumer''s Details'!$AD$15:$AF$18,3),VLOOKUP(MAX(C245:F245),'The Costumer''s Details'!$AD$10:$AF$13,3))))</f>
        <v/>
      </c>
      <c r="M245" s="68" t="str">
        <f t="shared" si="12"/>
        <v/>
      </c>
      <c r="N245" s="68" t="str">
        <f t="shared" si="13"/>
        <v/>
      </c>
      <c r="O245" s="67"/>
      <c r="P245" s="12"/>
    </row>
    <row r="246" spans="1:16" ht="17.25" customHeight="1" x14ac:dyDescent="0.25">
      <c r="A246" s="104"/>
      <c r="B246" s="1"/>
      <c r="C246" s="66"/>
      <c r="D246" s="66"/>
      <c r="E246" s="66"/>
      <c r="F246" s="66"/>
      <c r="G246" s="5"/>
      <c r="H246" s="66"/>
      <c r="I246" s="66"/>
      <c r="J246" s="68" t="str">
        <f t="shared" si="14"/>
        <v/>
      </c>
      <c r="K246" s="68" t="str">
        <f t="shared" si="15"/>
        <v/>
      </c>
      <c r="L246" s="83" t="str">
        <f>IF(B246="","",IF($P$7="Steel",2,IF($P$7="Fireprotect",VLOOKUP(MAX(C246:F246),'The Costumer''s Details'!$AD$15:$AF$18,3),VLOOKUP(MAX(C246:F246),'The Costumer''s Details'!$AD$10:$AF$13,3))))</f>
        <v/>
      </c>
      <c r="M246" s="68" t="str">
        <f t="shared" si="12"/>
        <v/>
      </c>
      <c r="N246" s="68" t="str">
        <f t="shared" si="13"/>
        <v/>
      </c>
      <c r="O246" s="67"/>
      <c r="P246" s="12"/>
    </row>
    <row r="247" spans="1:16" ht="17.25" customHeight="1" x14ac:dyDescent="0.25">
      <c r="A247" s="104"/>
      <c r="B247" s="1"/>
      <c r="C247" s="66"/>
      <c r="D247" s="66"/>
      <c r="E247" s="66"/>
      <c r="F247" s="66"/>
      <c r="G247" s="5"/>
      <c r="H247" s="66"/>
      <c r="I247" s="66"/>
      <c r="J247" s="68" t="str">
        <f t="shared" si="14"/>
        <v/>
      </c>
      <c r="K247" s="68" t="str">
        <f t="shared" si="15"/>
        <v/>
      </c>
      <c r="L247" s="83" t="str">
        <f>IF(B247="","",IF($P$7="Steel",2,IF($P$7="Fireprotect",VLOOKUP(MAX(C247:F247),'The Costumer''s Details'!$AD$15:$AF$18,3),VLOOKUP(MAX(C247:F247),'The Costumer''s Details'!$AD$10:$AF$13,3))))</f>
        <v/>
      </c>
      <c r="M247" s="68" t="str">
        <f t="shared" si="12"/>
        <v/>
      </c>
      <c r="N247" s="68" t="str">
        <f t="shared" si="13"/>
        <v/>
      </c>
      <c r="O247" s="67"/>
      <c r="P247" s="12"/>
    </row>
    <row r="248" spans="1:16" ht="17.25" customHeight="1" x14ac:dyDescent="0.25">
      <c r="A248" s="104"/>
      <c r="B248" s="1"/>
      <c r="C248" s="66"/>
      <c r="D248" s="66"/>
      <c r="E248" s="66"/>
      <c r="F248" s="66"/>
      <c r="G248" s="5"/>
      <c r="H248" s="66"/>
      <c r="I248" s="66"/>
      <c r="J248" s="68" t="str">
        <f t="shared" si="14"/>
        <v/>
      </c>
      <c r="K248" s="68" t="str">
        <f t="shared" si="15"/>
        <v/>
      </c>
      <c r="L248" s="83" t="str">
        <f>IF(B248="","",IF($P$7="Steel",2,IF($P$7="Fireprotect",VLOOKUP(MAX(C248:F248),'The Costumer''s Details'!$AD$15:$AF$18,3),VLOOKUP(MAX(C248:F248),'The Costumer''s Details'!$AD$10:$AF$13,3))))</f>
        <v/>
      </c>
      <c r="M248" s="68" t="str">
        <f t="shared" si="12"/>
        <v/>
      </c>
      <c r="N248" s="68" t="str">
        <f t="shared" si="13"/>
        <v/>
      </c>
      <c r="O248" s="67"/>
      <c r="P248" s="12"/>
    </row>
    <row r="249" spans="1:16" ht="17.25" customHeight="1" x14ac:dyDescent="0.25">
      <c r="A249" s="104"/>
      <c r="B249" s="1"/>
      <c r="C249" s="66"/>
      <c r="D249" s="66"/>
      <c r="E249" s="66"/>
      <c r="F249" s="66"/>
      <c r="G249" s="5"/>
      <c r="H249" s="66"/>
      <c r="I249" s="66"/>
      <c r="J249" s="68" t="str">
        <f t="shared" si="14"/>
        <v/>
      </c>
      <c r="K249" s="68" t="str">
        <f t="shared" si="15"/>
        <v/>
      </c>
      <c r="L249" s="83" t="str">
        <f>IF(B249="","",IF($P$7="Steel",2,IF($P$7="Fireprotect",VLOOKUP(MAX(C249:F249),'The Costumer''s Details'!$AD$15:$AF$18,3),VLOOKUP(MAX(C249:F249),'The Costumer''s Details'!$AD$10:$AF$13,3))))</f>
        <v/>
      </c>
      <c r="M249" s="68" t="str">
        <f t="shared" si="12"/>
        <v/>
      </c>
      <c r="N249" s="68" t="str">
        <f t="shared" si="13"/>
        <v/>
      </c>
      <c r="O249" s="67"/>
      <c r="P249" s="12"/>
    </row>
    <row r="250" spans="1:16" ht="17.25" customHeight="1" x14ac:dyDescent="0.25">
      <c r="A250" s="104"/>
      <c r="B250" s="1"/>
      <c r="C250" s="66"/>
      <c r="D250" s="66"/>
      <c r="E250" s="66"/>
      <c r="F250" s="66"/>
      <c r="G250" s="5"/>
      <c r="H250" s="66"/>
      <c r="I250" s="66"/>
      <c r="J250" s="68" t="str">
        <f t="shared" si="14"/>
        <v/>
      </c>
      <c r="K250" s="68" t="str">
        <f t="shared" si="15"/>
        <v/>
      </c>
      <c r="L250" s="83" t="str">
        <f>IF(B250="","",IF($P$7="Steel",2,IF($P$7="Fireprotect",VLOOKUP(MAX(C250:F250),'The Costumer''s Details'!$AD$15:$AF$18,3),VLOOKUP(MAX(C250:F250),'The Costumer''s Details'!$AD$10:$AF$13,3))))</f>
        <v/>
      </c>
      <c r="M250" s="68" t="str">
        <f t="shared" si="12"/>
        <v/>
      </c>
      <c r="N250" s="68" t="str">
        <f t="shared" si="13"/>
        <v/>
      </c>
      <c r="O250" s="67"/>
      <c r="P250" s="12"/>
    </row>
    <row r="251" spans="1:16" ht="17.25" customHeight="1" x14ac:dyDescent="0.25">
      <c r="A251" s="104"/>
      <c r="B251" s="1"/>
      <c r="C251" s="66"/>
      <c r="D251" s="66"/>
      <c r="E251" s="66"/>
      <c r="F251" s="66"/>
      <c r="G251" s="5"/>
      <c r="H251" s="66"/>
      <c r="I251" s="66"/>
      <c r="J251" s="68" t="str">
        <f t="shared" si="14"/>
        <v/>
      </c>
      <c r="K251" s="68" t="str">
        <f t="shared" si="15"/>
        <v/>
      </c>
      <c r="L251" s="83" t="str">
        <f>IF(B251="","",IF($P$7="Steel",2,IF($P$7="Fireprotect",VLOOKUP(MAX(C251:F251),'The Costumer''s Details'!$AD$15:$AF$18,3),VLOOKUP(MAX(C251:F251),'The Costumer''s Details'!$AD$10:$AF$13,3))))</f>
        <v/>
      </c>
      <c r="M251" s="68" t="str">
        <f t="shared" si="12"/>
        <v/>
      </c>
      <c r="N251" s="68" t="str">
        <f t="shared" si="13"/>
        <v/>
      </c>
      <c r="O251" s="67"/>
      <c r="P251" s="12"/>
    </row>
    <row r="252" spans="1:16" ht="17.25" customHeight="1" x14ac:dyDescent="0.25">
      <c r="A252" s="104"/>
      <c r="B252" s="1"/>
      <c r="C252" s="66"/>
      <c r="D252" s="66"/>
      <c r="E252" s="66"/>
      <c r="F252" s="66"/>
      <c r="G252" s="5"/>
      <c r="H252" s="66"/>
      <c r="I252" s="66"/>
      <c r="J252" s="68" t="str">
        <f t="shared" si="14"/>
        <v/>
      </c>
      <c r="K252" s="68" t="str">
        <f t="shared" si="15"/>
        <v/>
      </c>
      <c r="L252" s="83" t="str">
        <f>IF(B252="","",IF($P$7="Steel",2,IF($P$7="Fireprotect",VLOOKUP(MAX(C252:F252),'The Costumer''s Details'!$AD$15:$AF$18,3),VLOOKUP(MAX(C252:F252),'The Costumer''s Details'!$AD$10:$AF$13,3))))</f>
        <v/>
      </c>
      <c r="M252" s="68" t="str">
        <f t="shared" si="12"/>
        <v/>
      </c>
      <c r="N252" s="68" t="str">
        <f t="shared" si="13"/>
        <v/>
      </c>
      <c r="O252" s="67"/>
      <c r="P252" s="12"/>
    </row>
    <row r="253" spans="1:16" ht="17.25" customHeight="1" x14ac:dyDescent="0.25">
      <c r="A253" s="104"/>
      <c r="B253" s="1"/>
      <c r="C253" s="66"/>
      <c r="D253" s="66"/>
      <c r="E253" s="66"/>
      <c r="F253" s="66"/>
      <c r="G253" s="5"/>
      <c r="H253" s="66"/>
      <c r="I253" s="66"/>
      <c r="J253" s="68" t="str">
        <f t="shared" si="14"/>
        <v/>
      </c>
      <c r="K253" s="68" t="str">
        <f t="shared" si="15"/>
        <v/>
      </c>
      <c r="L253" s="83" t="str">
        <f>IF(B253="","",IF($P$7="Steel",2,IF($P$7="Fireprotect",VLOOKUP(MAX(C253:F253),'The Costumer''s Details'!$AD$15:$AF$18,3),VLOOKUP(MAX(C253:F253),'The Costumer''s Details'!$AD$10:$AF$13,3))))</f>
        <v/>
      </c>
      <c r="M253" s="68" t="str">
        <f t="shared" si="12"/>
        <v/>
      </c>
      <c r="N253" s="68" t="str">
        <f t="shared" si="13"/>
        <v/>
      </c>
      <c r="O253" s="67"/>
      <c r="P253" s="12"/>
    </row>
    <row r="254" spans="1:16" ht="17.25" customHeight="1" x14ac:dyDescent="0.25">
      <c r="A254" s="104"/>
      <c r="B254" s="1"/>
      <c r="C254" s="66"/>
      <c r="D254" s="66"/>
      <c r="E254" s="66"/>
      <c r="F254" s="66"/>
      <c r="G254" s="5"/>
      <c r="H254" s="66"/>
      <c r="I254" s="66"/>
      <c r="J254" s="68" t="str">
        <f t="shared" si="14"/>
        <v/>
      </c>
      <c r="K254" s="68" t="str">
        <f t="shared" si="15"/>
        <v/>
      </c>
      <c r="L254" s="83" t="str">
        <f>IF(B254="","",IF($P$7="Steel",2,IF($P$7="Fireprotect",VLOOKUP(MAX(C254:F254),'The Costumer''s Details'!$AD$15:$AF$18,3),VLOOKUP(MAX(C254:F254),'The Costumer''s Details'!$AD$10:$AF$13,3))))</f>
        <v/>
      </c>
      <c r="M254" s="68" t="str">
        <f t="shared" si="12"/>
        <v/>
      </c>
      <c r="N254" s="68" t="str">
        <f t="shared" si="13"/>
        <v/>
      </c>
      <c r="O254" s="67"/>
      <c r="P254" s="12"/>
    </row>
    <row r="255" spans="1:16" ht="17.25" customHeight="1" x14ac:dyDescent="0.25">
      <c r="A255" s="104"/>
      <c r="B255" s="1"/>
      <c r="C255" s="66"/>
      <c r="D255" s="66"/>
      <c r="E255" s="66"/>
      <c r="F255" s="66"/>
      <c r="G255" s="5"/>
      <c r="H255" s="66"/>
      <c r="I255" s="66"/>
      <c r="J255" s="68" t="str">
        <f t="shared" si="14"/>
        <v/>
      </c>
      <c r="K255" s="68" t="str">
        <f t="shared" si="15"/>
        <v/>
      </c>
      <c r="L255" s="83" t="str">
        <f>IF(B255="","",IF($P$7="Steel",2,IF($P$7="Fireprotect",VLOOKUP(MAX(C255:F255),'The Costumer''s Details'!$AD$15:$AF$18,3),VLOOKUP(MAX(C255:F255),'The Costumer''s Details'!$AD$10:$AF$13,3))))</f>
        <v/>
      </c>
      <c r="M255" s="68" t="str">
        <f t="shared" si="12"/>
        <v/>
      </c>
      <c r="N255" s="68" t="str">
        <f t="shared" si="13"/>
        <v/>
      </c>
      <c r="O255" s="67"/>
      <c r="P255" s="12"/>
    </row>
    <row r="256" spans="1:16" ht="17.25" customHeight="1" x14ac:dyDescent="0.25">
      <c r="A256" s="104"/>
      <c r="B256" s="1"/>
      <c r="C256" s="66"/>
      <c r="D256" s="66"/>
      <c r="E256" s="66"/>
      <c r="F256" s="66"/>
      <c r="G256" s="5"/>
      <c r="H256" s="66"/>
      <c r="I256" s="66"/>
      <c r="J256" s="68" t="str">
        <f t="shared" si="14"/>
        <v/>
      </c>
      <c r="K256" s="68" t="str">
        <f t="shared" si="15"/>
        <v/>
      </c>
      <c r="L256" s="83" t="str">
        <f>IF(B256="","",IF($P$7="Steel",2,IF($P$7="Fireprotect",VLOOKUP(MAX(C256:F256),'The Costumer''s Details'!$AD$15:$AF$18,3),VLOOKUP(MAX(C256:F256),'The Costumer''s Details'!$AD$10:$AF$13,3))))</f>
        <v/>
      </c>
      <c r="M256" s="68" t="str">
        <f t="shared" si="12"/>
        <v/>
      </c>
      <c r="N256" s="68" t="str">
        <f t="shared" si="13"/>
        <v/>
      </c>
      <c r="O256" s="67"/>
      <c r="P256" s="12"/>
    </row>
    <row r="257" spans="1:16" ht="17.25" customHeight="1" x14ac:dyDescent="0.25">
      <c r="A257" s="104"/>
      <c r="B257" s="1"/>
      <c r="C257" s="66"/>
      <c r="D257" s="66"/>
      <c r="E257" s="66"/>
      <c r="F257" s="66"/>
      <c r="G257" s="5"/>
      <c r="H257" s="66"/>
      <c r="I257" s="66"/>
      <c r="J257" s="68" t="str">
        <f t="shared" si="14"/>
        <v/>
      </c>
      <c r="K257" s="68" t="str">
        <f t="shared" si="15"/>
        <v/>
      </c>
      <c r="L257" s="83" t="str">
        <f>IF(B257="","",IF($P$7="Steel",2,IF($P$7="Fireprotect",VLOOKUP(MAX(C257:F257),'The Costumer''s Details'!$AD$15:$AF$18,3),VLOOKUP(MAX(C257:F257),'The Costumer''s Details'!$AD$10:$AF$13,3))))</f>
        <v/>
      </c>
      <c r="M257" s="68" t="str">
        <f t="shared" si="12"/>
        <v/>
      </c>
      <c r="N257" s="68" t="str">
        <f t="shared" si="13"/>
        <v/>
      </c>
      <c r="O257" s="67"/>
      <c r="P257" s="12"/>
    </row>
    <row r="258" spans="1:16" ht="17.25" customHeight="1" x14ac:dyDescent="0.25">
      <c r="A258" s="104"/>
      <c r="B258" s="1"/>
      <c r="C258" s="66"/>
      <c r="D258" s="66"/>
      <c r="E258" s="66"/>
      <c r="F258" s="66"/>
      <c r="G258" s="5"/>
      <c r="H258" s="66"/>
      <c r="I258" s="66"/>
      <c r="J258" s="68" t="str">
        <f t="shared" si="14"/>
        <v/>
      </c>
      <c r="K258" s="68" t="str">
        <f t="shared" si="15"/>
        <v/>
      </c>
      <c r="L258" s="83" t="str">
        <f>IF(B258="","",IF($P$7="Steel",2,IF($P$7="Fireprotect",VLOOKUP(MAX(C258:F258),'The Costumer''s Details'!$AD$15:$AF$18,3),VLOOKUP(MAX(C258:F258),'The Costumer''s Details'!$AD$10:$AF$13,3))))</f>
        <v/>
      </c>
      <c r="M258" s="68" t="str">
        <f t="shared" si="12"/>
        <v/>
      </c>
      <c r="N258" s="68" t="str">
        <f t="shared" si="13"/>
        <v/>
      </c>
      <c r="O258" s="67"/>
      <c r="P258" s="12"/>
    </row>
    <row r="259" spans="1:16" ht="17.25" customHeight="1" x14ac:dyDescent="0.25">
      <c r="A259" s="104"/>
      <c r="B259" s="1"/>
      <c r="C259" s="66"/>
      <c r="D259" s="66"/>
      <c r="E259" s="66"/>
      <c r="F259" s="66"/>
      <c r="G259" s="5"/>
      <c r="H259" s="66"/>
      <c r="I259" s="66"/>
      <c r="J259" s="68" t="str">
        <f t="shared" si="14"/>
        <v/>
      </c>
      <c r="K259" s="68" t="str">
        <f t="shared" si="15"/>
        <v/>
      </c>
      <c r="L259" s="83" t="str">
        <f>IF(B259="","",IF($P$7="Steel",2,IF($P$7="Fireprotect",VLOOKUP(MAX(C259:F259),'The Costumer''s Details'!$AD$15:$AF$18,3),VLOOKUP(MAX(C259:F259),'The Costumer''s Details'!$AD$10:$AF$13,3))))</f>
        <v/>
      </c>
      <c r="M259" s="68" t="str">
        <f t="shared" si="12"/>
        <v/>
      </c>
      <c r="N259" s="68" t="str">
        <f t="shared" si="13"/>
        <v/>
      </c>
      <c r="O259" s="67"/>
      <c r="P259" s="12"/>
    </row>
    <row r="260" spans="1:16" ht="17.25" customHeight="1" x14ac:dyDescent="0.25">
      <c r="A260" s="104"/>
      <c r="B260" s="1"/>
      <c r="C260" s="66"/>
      <c r="D260" s="66"/>
      <c r="E260" s="66"/>
      <c r="F260" s="66"/>
      <c r="G260" s="5"/>
      <c r="H260" s="66"/>
      <c r="I260" s="66"/>
      <c r="J260" s="68" t="str">
        <f t="shared" si="14"/>
        <v/>
      </c>
      <c r="K260" s="68" t="str">
        <f t="shared" si="15"/>
        <v/>
      </c>
      <c r="L260" s="83" t="str">
        <f>IF(B260="","",IF($P$7="Steel",2,IF($P$7="Fireprotect",VLOOKUP(MAX(C260:F260),'The Costumer''s Details'!$AD$15:$AF$18,3),VLOOKUP(MAX(C260:F260),'The Costumer''s Details'!$AD$10:$AF$13,3))))</f>
        <v/>
      </c>
      <c r="M260" s="68" t="str">
        <f t="shared" si="12"/>
        <v/>
      </c>
      <c r="N260" s="68" t="str">
        <f t="shared" si="13"/>
        <v/>
      </c>
      <c r="O260" s="67"/>
      <c r="P260" s="12"/>
    </row>
    <row r="261" spans="1:16" ht="17.25" customHeight="1" x14ac:dyDescent="0.25">
      <c r="A261" s="104"/>
      <c r="B261" s="1"/>
      <c r="C261" s="66"/>
      <c r="D261" s="66"/>
      <c r="E261" s="66"/>
      <c r="F261" s="66"/>
      <c r="G261" s="5"/>
      <c r="H261" s="66"/>
      <c r="I261" s="66"/>
      <c r="J261" s="68" t="str">
        <f t="shared" si="14"/>
        <v/>
      </c>
      <c r="K261" s="68" t="str">
        <f t="shared" si="15"/>
        <v/>
      </c>
      <c r="L261" s="83" t="str">
        <f>IF(B261="","",IF($P$7="Steel",2,IF($P$7="Fireprotect",VLOOKUP(MAX(C261:F261),'The Costumer''s Details'!$AD$15:$AF$18,3),VLOOKUP(MAX(C261:F261),'The Costumer''s Details'!$AD$10:$AF$13,3))))</f>
        <v/>
      </c>
      <c r="M261" s="68" t="str">
        <f t="shared" si="12"/>
        <v/>
      </c>
      <c r="N261" s="68" t="str">
        <f t="shared" si="13"/>
        <v/>
      </c>
      <c r="O261" s="67"/>
      <c r="P261" s="12"/>
    </row>
    <row r="262" spans="1:16" ht="17.25" customHeight="1" x14ac:dyDescent="0.25">
      <c r="A262" s="104"/>
      <c r="B262" s="1"/>
      <c r="C262" s="66"/>
      <c r="D262" s="66"/>
      <c r="E262" s="66"/>
      <c r="F262" s="66"/>
      <c r="G262" s="5"/>
      <c r="H262" s="66"/>
      <c r="I262" s="66"/>
      <c r="J262" s="68" t="str">
        <f t="shared" si="14"/>
        <v/>
      </c>
      <c r="K262" s="68" t="str">
        <f t="shared" si="15"/>
        <v/>
      </c>
      <c r="L262" s="83" t="str">
        <f>IF(B262="","",IF($P$7="Steel",2,IF($P$7="Fireprotect",VLOOKUP(MAX(C262:F262),'The Costumer''s Details'!$AD$15:$AF$18,3),VLOOKUP(MAX(C262:F262),'The Costumer''s Details'!$AD$10:$AF$13,3))))</f>
        <v/>
      </c>
      <c r="M262" s="68" t="str">
        <f t="shared" si="12"/>
        <v/>
      </c>
      <c r="N262" s="68" t="str">
        <f t="shared" si="13"/>
        <v/>
      </c>
      <c r="O262" s="67"/>
      <c r="P262" s="12"/>
    </row>
    <row r="263" spans="1:16" ht="17.25" customHeight="1" x14ac:dyDescent="0.25">
      <c r="A263" s="104"/>
      <c r="B263" s="1"/>
      <c r="C263" s="66"/>
      <c r="D263" s="66"/>
      <c r="E263" s="66"/>
      <c r="F263" s="66"/>
      <c r="G263" s="5"/>
      <c r="H263" s="66"/>
      <c r="I263" s="66"/>
      <c r="J263" s="68" t="str">
        <f t="shared" si="14"/>
        <v/>
      </c>
      <c r="K263" s="68" t="str">
        <f t="shared" si="15"/>
        <v/>
      </c>
      <c r="L263" s="83" t="str">
        <f>IF(B263="","",IF($P$7="Steel",2,IF($P$7="Fireprotect",VLOOKUP(MAX(C263:F263),'The Costumer''s Details'!$AD$15:$AF$18,3),VLOOKUP(MAX(C263:F263),'The Costumer''s Details'!$AD$10:$AF$13,3))))</f>
        <v/>
      </c>
      <c r="M263" s="68" t="str">
        <f t="shared" si="12"/>
        <v/>
      </c>
      <c r="N263" s="68" t="str">
        <f t="shared" si="13"/>
        <v/>
      </c>
      <c r="O263" s="67"/>
      <c r="P263" s="12"/>
    </row>
    <row r="264" spans="1:16" ht="17.25" customHeight="1" x14ac:dyDescent="0.25">
      <c r="A264" s="104"/>
      <c r="B264" s="1"/>
      <c r="C264" s="66"/>
      <c r="D264" s="66"/>
      <c r="E264" s="66"/>
      <c r="F264" s="66"/>
      <c r="G264" s="5"/>
      <c r="H264" s="66"/>
      <c r="I264" s="66"/>
      <c r="J264" s="68" t="str">
        <f t="shared" si="14"/>
        <v/>
      </c>
      <c r="K264" s="68" t="str">
        <f t="shared" si="15"/>
        <v/>
      </c>
      <c r="L264" s="83" t="str">
        <f>IF(B264="","",IF($P$7="Steel",2,IF($P$7="Fireprotect",VLOOKUP(MAX(C264:F264),'The Costumer''s Details'!$AD$15:$AF$18,3),VLOOKUP(MAX(C264:F264),'The Costumer''s Details'!$AD$10:$AF$13,3))))</f>
        <v/>
      </c>
      <c r="M264" s="68" t="str">
        <f t="shared" si="12"/>
        <v/>
      </c>
      <c r="N264" s="68" t="str">
        <f t="shared" si="13"/>
        <v/>
      </c>
      <c r="O264" s="67"/>
      <c r="P264" s="12"/>
    </row>
    <row r="265" spans="1:16" ht="17.25" customHeight="1" x14ac:dyDescent="0.25">
      <c r="A265" s="104"/>
      <c r="B265" s="1"/>
      <c r="C265" s="66"/>
      <c r="D265" s="66"/>
      <c r="E265" s="66"/>
      <c r="F265" s="66"/>
      <c r="G265" s="5"/>
      <c r="H265" s="66"/>
      <c r="I265" s="66"/>
      <c r="J265" s="68" t="str">
        <f t="shared" si="14"/>
        <v/>
      </c>
      <c r="K265" s="68" t="str">
        <f t="shared" si="15"/>
        <v/>
      </c>
      <c r="L265" s="83" t="str">
        <f>IF(B265="","",IF($P$7="Steel",2,IF($P$7="Fireprotect",VLOOKUP(MAX(C265:F265),'The Costumer''s Details'!$AD$15:$AF$18,3),VLOOKUP(MAX(C265:F265),'The Costumer''s Details'!$AD$10:$AF$13,3))))</f>
        <v/>
      </c>
      <c r="M265" s="68" t="str">
        <f t="shared" si="12"/>
        <v/>
      </c>
      <c r="N265" s="68" t="str">
        <f t="shared" si="13"/>
        <v/>
      </c>
      <c r="O265" s="67"/>
      <c r="P265" s="12"/>
    </row>
    <row r="266" spans="1:16" ht="17.25" customHeight="1" x14ac:dyDescent="0.25">
      <c r="A266" s="104"/>
      <c r="B266" s="1"/>
      <c r="C266" s="66"/>
      <c r="D266" s="66"/>
      <c r="E266" s="66"/>
      <c r="F266" s="66"/>
      <c r="G266" s="5"/>
      <c r="H266" s="66"/>
      <c r="I266" s="66"/>
      <c r="J266" s="68" t="str">
        <f t="shared" si="14"/>
        <v/>
      </c>
      <c r="K266" s="68" t="str">
        <f t="shared" si="15"/>
        <v/>
      </c>
      <c r="L266" s="83" t="str">
        <f>IF(B266="","",IF($P$7="Steel",2,IF($P$7="Fireprotect",VLOOKUP(MAX(C266:F266),'The Costumer''s Details'!$AD$15:$AF$18,3),VLOOKUP(MAX(C266:F266),'The Costumer''s Details'!$AD$10:$AF$13,3))))</f>
        <v/>
      </c>
      <c r="M266" s="68" t="str">
        <f t="shared" si="12"/>
        <v/>
      </c>
      <c r="N266" s="68" t="str">
        <f t="shared" si="13"/>
        <v/>
      </c>
      <c r="O266" s="67"/>
      <c r="P266" s="12"/>
    </row>
    <row r="267" spans="1:16" ht="17.25" customHeight="1" x14ac:dyDescent="0.25">
      <c r="A267" s="104"/>
      <c r="B267" s="1"/>
      <c r="C267" s="66"/>
      <c r="D267" s="66"/>
      <c r="E267" s="66"/>
      <c r="F267" s="66"/>
      <c r="G267" s="5"/>
      <c r="H267" s="66"/>
      <c r="I267" s="66"/>
      <c r="J267" s="68" t="str">
        <f t="shared" si="14"/>
        <v/>
      </c>
      <c r="K267" s="68" t="str">
        <f t="shared" si="15"/>
        <v/>
      </c>
      <c r="L267" s="83" t="str">
        <f>IF(B267="","",IF($P$7="Steel",2,IF($P$7="Fireprotect",VLOOKUP(MAX(C267:F267),'The Costumer''s Details'!$AD$15:$AF$18,3),VLOOKUP(MAX(C267:F267),'The Costumer''s Details'!$AD$10:$AF$13,3))))</f>
        <v/>
      </c>
      <c r="M267" s="68" t="str">
        <f t="shared" si="12"/>
        <v/>
      </c>
      <c r="N267" s="68" t="str">
        <f t="shared" si="13"/>
        <v/>
      </c>
      <c r="O267" s="67"/>
      <c r="P267" s="12"/>
    </row>
    <row r="268" spans="1:16" ht="17.25" customHeight="1" x14ac:dyDescent="0.25">
      <c r="A268" s="104"/>
      <c r="B268" s="1"/>
      <c r="C268" s="66"/>
      <c r="D268" s="66"/>
      <c r="E268" s="66"/>
      <c r="F268" s="66"/>
      <c r="G268" s="5"/>
      <c r="H268" s="66"/>
      <c r="I268" s="66"/>
      <c r="J268" s="68" t="str">
        <f t="shared" si="14"/>
        <v/>
      </c>
      <c r="K268" s="68" t="str">
        <f t="shared" si="15"/>
        <v/>
      </c>
      <c r="L268" s="83" t="str">
        <f>IF(B268="","",IF($P$7="Steel",2,IF($P$7="Fireprotect",VLOOKUP(MAX(C268:F268),'The Costumer''s Details'!$AD$15:$AF$18,3),VLOOKUP(MAX(C268:F268),'The Costumer''s Details'!$AD$10:$AF$13,3))))</f>
        <v/>
      </c>
      <c r="M268" s="68" t="str">
        <f t="shared" ref="M268:M331" si="16">IF(B268="","",IF(OR($P$7="Fireprotect",$P$7="Steel"),30,IF(MAX(C268:D268)&lt;=750,20,IF(MAX(C268:D268)&lt;=2000,30,40))))</f>
        <v/>
      </c>
      <c r="N268" s="68" t="str">
        <f t="shared" ref="N268:N331" si="17">IF(B268="","",IF(OR($P$7="Fireprotect",$P$7="Steel"),30,IF(MAX(E268:F268)&lt;=750,20,IF(MAX(E268:F268)&lt;=2000,30,40))))</f>
        <v/>
      </c>
      <c r="O268" s="67"/>
      <c r="P268" s="12"/>
    </row>
    <row r="269" spans="1:16" ht="17.25" customHeight="1" x14ac:dyDescent="0.25">
      <c r="A269" s="104"/>
      <c r="B269" s="1"/>
      <c r="C269" s="66"/>
      <c r="D269" s="66"/>
      <c r="E269" s="66"/>
      <c r="F269" s="66"/>
      <c r="G269" s="5"/>
      <c r="H269" s="66"/>
      <c r="I269" s="66"/>
      <c r="J269" s="68" t="str">
        <f t="shared" ref="J269:J332" si="18">IF(B269="","",40)</f>
        <v/>
      </c>
      <c r="K269" s="68" t="str">
        <f t="shared" ref="K269:K332" si="19">J269</f>
        <v/>
      </c>
      <c r="L269" s="83" t="str">
        <f>IF(B269="","",IF($P$7="Steel",2,IF($P$7="Fireprotect",VLOOKUP(MAX(C269:F269),'The Costumer''s Details'!$AD$15:$AF$18,3),VLOOKUP(MAX(C269:F269),'The Costumer''s Details'!$AD$10:$AF$13,3))))</f>
        <v/>
      </c>
      <c r="M269" s="68" t="str">
        <f t="shared" si="16"/>
        <v/>
      </c>
      <c r="N269" s="68" t="str">
        <f t="shared" si="17"/>
        <v/>
      </c>
      <c r="O269" s="67"/>
      <c r="P269" s="12"/>
    </row>
    <row r="270" spans="1:16" ht="17.25" customHeight="1" x14ac:dyDescent="0.25">
      <c r="A270" s="104"/>
      <c r="B270" s="1"/>
      <c r="C270" s="66"/>
      <c r="D270" s="66"/>
      <c r="E270" s="66"/>
      <c r="F270" s="66"/>
      <c r="G270" s="5"/>
      <c r="H270" s="66"/>
      <c r="I270" s="66"/>
      <c r="J270" s="68" t="str">
        <f t="shared" si="18"/>
        <v/>
      </c>
      <c r="K270" s="68" t="str">
        <f t="shared" si="19"/>
        <v/>
      </c>
      <c r="L270" s="83" t="str">
        <f>IF(B270="","",IF($P$7="Steel",2,IF($P$7="Fireprotect",VLOOKUP(MAX(C270:F270),'The Costumer''s Details'!$AD$15:$AF$18,3),VLOOKUP(MAX(C270:F270),'The Costumer''s Details'!$AD$10:$AF$13,3))))</f>
        <v/>
      </c>
      <c r="M270" s="68" t="str">
        <f t="shared" si="16"/>
        <v/>
      </c>
      <c r="N270" s="68" t="str">
        <f t="shared" si="17"/>
        <v/>
      </c>
      <c r="O270" s="67"/>
      <c r="P270" s="12"/>
    </row>
    <row r="271" spans="1:16" ht="17.25" customHeight="1" x14ac:dyDescent="0.25">
      <c r="A271" s="104"/>
      <c r="B271" s="1"/>
      <c r="C271" s="66"/>
      <c r="D271" s="66"/>
      <c r="E271" s="66"/>
      <c r="F271" s="66"/>
      <c r="G271" s="5"/>
      <c r="H271" s="66"/>
      <c r="I271" s="66"/>
      <c r="J271" s="68" t="str">
        <f t="shared" si="18"/>
        <v/>
      </c>
      <c r="K271" s="68" t="str">
        <f t="shared" si="19"/>
        <v/>
      </c>
      <c r="L271" s="83" t="str">
        <f>IF(B271="","",IF($P$7="Steel",2,IF($P$7="Fireprotect",VLOOKUP(MAX(C271:F271),'The Costumer''s Details'!$AD$15:$AF$18,3),VLOOKUP(MAX(C271:F271),'The Costumer''s Details'!$AD$10:$AF$13,3))))</f>
        <v/>
      </c>
      <c r="M271" s="68" t="str">
        <f t="shared" si="16"/>
        <v/>
      </c>
      <c r="N271" s="68" t="str">
        <f t="shared" si="17"/>
        <v/>
      </c>
      <c r="O271" s="67"/>
      <c r="P271" s="12"/>
    </row>
    <row r="272" spans="1:16" ht="17.25" customHeight="1" x14ac:dyDescent="0.25">
      <c r="A272" s="104"/>
      <c r="B272" s="1"/>
      <c r="C272" s="66"/>
      <c r="D272" s="66"/>
      <c r="E272" s="66"/>
      <c r="F272" s="66"/>
      <c r="G272" s="5"/>
      <c r="H272" s="66"/>
      <c r="I272" s="66"/>
      <c r="J272" s="68" t="str">
        <f t="shared" si="18"/>
        <v/>
      </c>
      <c r="K272" s="68" t="str">
        <f t="shared" si="19"/>
        <v/>
      </c>
      <c r="L272" s="83" t="str">
        <f>IF(B272="","",IF($P$7="Steel",2,IF($P$7="Fireprotect",VLOOKUP(MAX(C272:F272),'The Costumer''s Details'!$AD$15:$AF$18,3),VLOOKUP(MAX(C272:F272),'The Costumer''s Details'!$AD$10:$AF$13,3))))</f>
        <v/>
      </c>
      <c r="M272" s="68" t="str">
        <f t="shared" si="16"/>
        <v/>
      </c>
      <c r="N272" s="68" t="str">
        <f t="shared" si="17"/>
        <v/>
      </c>
      <c r="O272" s="67"/>
      <c r="P272" s="12"/>
    </row>
    <row r="273" spans="1:16" ht="17.25" customHeight="1" x14ac:dyDescent="0.25">
      <c r="A273" s="104"/>
      <c r="B273" s="1"/>
      <c r="C273" s="66"/>
      <c r="D273" s="66"/>
      <c r="E273" s="66"/>
      <c r="F273" s="66"/>
      <c r="G273" s="5"/>
      <c r="H273" s="66"/>
      <c r="I273" s="66"/>
      <c r="J273" s="68" t="str">
        <f t="shared" si="18"/>
        <v/>
      </c>
      <c r="K273" s="68" t="str">
        <f t="shared" si="19"/>
        <v/>
      </c>
      <c r="L273" s="83" t="str">
        <f>IF(B273="","",IF($P$7="Steel",2,IF($P$7="Fireprotect",VLOOKUP(MAX(C273:F273),'The Costumer''s Details'!$AD$15:$AF$18,3),VLOOKUP(MAX(C273:F273),'The Costumer''s Details'!$AD$10:$AF$13,3))))</f>
        <v/>
      </c>
      <c r="M273" s="68" t="str">
        <f t="shared" si="16"/>
        <v/>
      </c>
      <c r="N273" s="68" t="str">
        <f t="shared" si="17"/>
        <v/>
      </c>
      <c r="O273" s="67"/>
      <c r="P273" s="12"/>
    </row>
    <row r="274" spans="1:16" ht="17.25" customHeight="1" x14ac:dyDescent="0.25">
      <c r="A274" s="104"/>
      <c r="B274" s="1"/>
      <c r="C274" s="66"/>
      <c r="D274" s="66"/>
      <c r="E274" s="66"/>
      <c r="F274" s="66"/>
      <c r="G274" s="5"/>
      <c r="H274" s="66"/>
      <c r="I274" s="66"/>
      <c r="J274" s="68" t="str">
        <f t="shared" si="18"/>
        <v/>
      </c>
      <c r="K274" s="68" t="str">
        <f t="shared" si="19"/>
        <v/>
      </c>
      <c r="L274" s="83" t="str">
        <f>IF(B274="","",IF($P$7="Steel",2,IF($P$7="Fireprotect",VLOOKUP(MAX(C274:F274),'The Costumer''s Details'!$AD$15:$AF$18,3),VLOOKUP(MAX(C274:F274),'The Costumer''s Details'!$AD$10:$AF$13,3))))</f>
        <v/>
      </c>
      <c r="M274" s="68" t="str">
        <f t="shared" si="16"/>
        <v/>
      </c>
      <c r="N274" s="68" t="str">
        <f t="shared" si="17"/>
        <v/>
      </c>
      <c r="O274" s="67"/>
      <c r="P274" s="12"/>
    </row>
    <row r="275" spans="1:16" ht="17.25" customHeight="1" x14ac:dyDescent="0.25">
      <c r="A275" s="104"/>
      <c r="B275" s="1"/>
      <c r="C275" s="66"/>
      <c r="D275" s="66"/>
      <c r="E275" s="66"/>
      <c r="F275" s="66"/>
      <c r="G275" s="5"/>
      <c r="H275" s="66"/>
      <c r="I275" s="66"/>
      <c r="J275" s="68" t="str">
        <f t="shared" si="18"/>
        <v/>
      </c>
      <c r="K275" s="68" t="str">
        <f t="shared" si="19"/>
        <v/>
      </c>
      <c r="L275" s="83" t="str">
        <f>IF(B275="","",IF($P$7="Steel",2,IF($P$7="Fireprotect",VLOOKUP(MAX(C275:F275),'The Costumer''s Details'!$AD$15:$AF$18,3),VLOOKUP(MAX(C275:F275),'The Costumer''s Details'!$AD$10:$AF$13,3))))</f>
        <v/>
      </c>
      <c r="M275" s="68" t="str">
        <f t="shared" si="16"/>
        <v/>
      </c>
      <c r="N275" s="68" t="str">
        <f t="shared" si="17"/>
        <v/>
      </c>
      <c r="O275" s="67"/>
      <c r="P275" s="12"/>
    </row>
    <row r="276" spans="1:16" ht="17.25" customHeight="1" x14ac:dyDescent="0.25">
      <c r="A276" s="104"/>
      <c r="B276" s="1"/>
      <c r="C276" s="66"/>
      <c r="D276" s="66"/>
      <c r="E276" s="66"/>
      <c r="F276" s="66"/>
      <c r="G276" s="5"/>
      <c r="H276" s="66"/>
      <c r="I276" s="66"/>
      <c r="J276" s="68" t="str">
        <f t="shared" si="18"/>
        <v/>
      </c>
      <c r="K276" s="68" t="str">
        <f t="shared" si="19"/>
        <v/>
      </c>
      <c r="L276" s="83" t="str">
        <f>IF(B276="","",IF($P$7="Steel",2,IF($P$7="Fireprotect",VLOOKUP(MAX(C276:F276),'The Costumer''s Details'!$AD$15:$AF$18,3),VLOOKUP(MAX(C276:F276),'The Costumer''s Details'!$AD$10:$AF$13,3))))</f>
        <v/>
      </c>
      <c r="M276" s="68" t="str">
        <f t="shared" si="16"/>
        <v/>
      </c>
      <c r="N276" s="68" t="str">
        <f t="shared" si="17"/>
        <v/>
      </c>
      <c r="O276" s="67"/>
      <c r="P276" s="12"/>
    </row>
    <row r="277" spans="1:16" ht="17.25" customHeight="1" x14ac:dyDescent="0.25">
      <c r="A277" s="104"/>
      <c r="B277" s="1"/>
      <c r="C277" s="66"/>
      <c r="D277" s="66"/>
      <c r="E277" s="66"/>
      <c r="F277" s="66"/>
      <c r="G277" s="5"/>
      <c r="H277" s="66"/>
      <c r="I277" s="66"/>
      <c r="J277" s="68" t="str">
        <f t="shared" si="18"/>
        <v/>
      </c>
      <c r="K277" s="68" t="str">
        <f t="shared" si="19"/>
        <v/>
      </c>
      <c r="L277" s="83" t="str">
        <f>IF(B277="","",IF($P$7="Steel",2,IF($P$7="Fireprotect",VLOOKUP(MAX(C277:F277),'The Costumer''s Details'!$AD$15:$AF$18,3),VLOOKUP(MAX(C277:F277),'The Costumer''s Details'!$AD$10:$AF$13,3))))</f>
        <v/>
      </c>
      <c r="M277" s="68" t="str">
        <f t="shared" si="16"/>
        <v/>
      </c>
      <c r="N277" s="68" t="str">
        <f t="shared" si="17"/>
        <v/>
      </c>
      <c r="O277" s="67"/>
      <c r="P277" s="12"/>
    </row>
    <row r="278" spans="1:16" ht="17.25" customHeight="1" x14ac:dyDescent="0.25">
      <c r="A278" s="104"/>
      <c r="B278" s="1"/>
      <c r="C278" s="66"/>
      <c r="D278" s="66"/>
      <c r="E278" s="66"/>
      <c r="F278" s="66"/>
      <c r="G278" s="5"/>
      <c r="H278" s="66"/>
      <c r="I278" s="66"/>
      <c r="J278" s="68" t="str">
        <f t="shared" si="18"/>
        <v/>
      </c>
      <c r="K278" s="68" t="str">
        <f t="shared" si="19"/>
        <v/>
      </c>
      <c r="L278" s="83" t="str">
        <f>IF(B278="","",IF($P$7="Steel",2,IF($P$7="Fireprotect",VLOOKUP(MAX(C278:F278),'The Costumer''s Details'!$AD$15:$AF$18,3),VLOOKUP(MAX(C278:F278),'The Costumer''s Details'!$AD$10:$AF$13,3))))</f>
        <v/>
      </c>
      <c r="M278" s="68" t="str">
        <f t="shared" si="16"/>
        <v/>
      </c>
      <c r="N278" s="68" t="str">
        <f t="shared" si="17"/>
        <v/>
      </c>
      <c r="O278" s="67"/>
      <c r="P278" s="12"/>
    </row>
    <row r="279" spans="1:16" ht="17.25" customHeight="1" x14ac:dyDescent="0.25">
      <c r="A279" s="104"/>
      <c r="B279" s="1"/>
      <c r="C279" s="66"/>
      <c r="D279" s="66"/>
      <c r="E279" s="66"/>
      <c r="F279" s="66"/>
      <c r="G279" s="5"/>
      <c r="H279" s="66"/>
      <c r="I279" s="66"/>
      <c r="J279" s="68" t="str">
        <f t="shared" si="18"/>
        <v/>
      </c>
      <c r="K279" s="68" t="str">
        <f t="shared" si="19"/>
        <v/>
      </c>
      <c r="L279" s="83" t="str">
        <f>IF(B279="","",IF($P$7="Steel",2,IF($P$7="Fireprotect",VLOOKUP(MAX(C279:F279),'The Costumer''s Details'!$AD$15:$AF$18,3),VLOOKUP(MAX(C279:F279),'The Costumer''s Details'!$AD$10:$AF$13,3))))</f>
        <v/>
      </c>
      <c r="M279" s="68" t="str">
        <f t="shared" si="16"/>
        <v/>
      </c>
      <c r="N279" s="68" t="str">
        <f t="shared" si="17"/>
        <v/>
      </c>
      <c r="O279" s="67"/>
      <c r="P279" s="12"/>
    </row>
    <row r="280" spans="1:16" ht="17.25" customHeight="1" x14ac:dyDescent="0.25">
      <c r="A280" s="104"/>
      <c r="B280" s="1"/>
      <c r="C280" s="66"/>
      <c r="D280" s="66"/>
      <c r="E280" s="66"/>
      <c r="F280" s="66"/>
      <c r="G280" s="5"/>
      <c r="H280" s="66"/>
      <c r="I280" s="66"/>
      <c r="J280" s="68" t="str">
        <f t="shared" si="18"/>
        <v/>
      </c>
      <c r="K280" s="68" t="str">
        <f t="shared" si="19"/>
        <v/>
      </c>
      <c r="L280" s="83" t="str">
        <f>IF(B280="","",IF($P$7="Steel",2,IF($P$7="Fireprotect",VLOOKUP(MAX(C280:F280),'The Costumer''s Details'!$AD$15:$AF$18,3),VLOOKUP(MAX(C280:F280),'The Costumer''s Details'!$AD$10:$AF$13,3))))</f>
        <v/>
      </c>
      <c r="M280" s="68" t="str">
        <f t="shared" si="16"/>
        <v/>
      </c>
      <c r="N280" s="68" t="str">
        <f t="shared" si="17"/>
        <v/>
      </c>
      <c r="O280" s="67"/>
      <c r="P280" s="12"/>
    </row>
    <row r="281" spans="1:16" ht="17.25" customHeight="1" x14ac:dyDescent="0.25">
      <c r="A281" s="104"/>
      <c r="B281" s="1"/>
      <c r="C281" s="66"/>
      <c r="D281" s="66"/>
      <c r="E281" s="66"/>
      <c r="F281" s="66"/>
      <c r="G281" s="5"/>
      <c r="H281" s="66"/>
      <c r="I281" s="66"/>
      <c r="J281" s="68" t="str">
        <f t="shared" si="18"/>
        <v/>
      </c>
      <c r="K281" s="68" t="str">
        <f t="shared" si="19"/>
        <v/>
      </c>
      <c r="L281" s="83" t="str">
        <f>IF(B281="","",IF($P$7="Steel",2,IF($P$7="Fireprotect",VLOOKUP(MAX(C281:F281),'The Costumer''s Details'!$AD$15:$AF$18,3),VLOOKUP(MAX(C281:F281),'The Costumer''s Details'!$AD$10:$AF$13,3))))</f>
        <v/>
      </c>
      <c r="M281" s="68" t="str">
        <f t="shared" si="16"/>
        <v/>
      </c>
      <c r="N281" s="68" t="str">
        <f t="shared" si="17"/>
        <v/>
      </c>
      <c r="O281" s="67"/>
      <c r="P281" s="12"/>
    </row>
    <row r="282" spans="1:16" ht="17.25" customHeight="1" x14ac:dyDescent="0.25">
      <c r="A282" s="104"/>
      <c r="B282" s="1"/>
      <c r="C282" s="66"/>
      <c r="D282" s="66"/>
      <c r="E282" s="66"/>
      <c r="F282" s="66"/>
      <c r="G282" s="5"/>
      <c r="H282" s="66"/>
      <c r="I282" s="66"/>
      <c r="J282" s="68" t="str">
        <f t="shared" si="18"/>
        <v/>
      </c>
      <c r="K282" s="68" t="str">
        <f t="shared" si="19"/>
        <v/>
      </c>
      <c r="L282" s="83" t="str">
        <f>IF(B282="","",IF($P$7="Steel",2,IF($P$7="Fireprotect",VLOOKUP(MAX(C282:F282),'The Costumer''s Details'!$AD$15:$AF$18,3),VLOOKUP(MAX(C282:F282),'The Costumer''s Details'!$AD$10:$AF$13,3))))</f>
        <v/>
      </c>
      <c r="M282" s="68" t="str">
        <f t="shared" si="16"/>
        <v/>
      </c>
      <c r="N282" s="68" t="str">
        <f t="shared" si="17"/>
        <v/>
      </c>
      <c r="O282" s="67"/>
      <c r="P282" s="12"/>
    </row>
    <row r="283" spans="1:16" ht="17.25" customHeight="1" x14ac:dyDescent="0.25">
      <c r="A283" s="104"/>
      <c r="B283" s="1"/>
      <c r="C283" s="66"/>
      <c r="D283" s="66"/>
      <c r="E283" s="66"/>
      <c r="F283" s="66"/>
      <c r="G283" s="5"/>
      <c r="H283" s="66"/>
      <c r="I283" s="66"/>
      <c r="J283" s="68" t="str">
        <f t="shared" si="18"/>
        <v/>
      </c>
      <c r="K283" s="68" t="str">
        <f t="shared" si="19"/>
        <v/>
      </c>
      <c r="L283" s="83" t="str">
        <f>IF(B283="","",IF($P$7="Steel",2,IF($P$7="Fireprotect",VLOOKUP(MAX(C283:F283),'The Costumer''s Details'!$AD$15:$AF$18,3),VLOOKUP(MAX(C283:F283),'The Costumer''s Details'!$AD$10:$AF$13,3))))</f>
        <v/>
      </c>
      <c r="M283" s="68" t="str">
        <f t="shared" si="16"/>
        <v/>
      </c>
      <c r="N283" s="68" t="str">
        <f t="shared" si="17"/>
        <v/>
      </c>
      <c r="O283" s="67"/>
      <c r="P283" s="12"/>
    </row>
    <row r="284" spans="1:16" ht="17.25" customHeight="1" x14ac:dyDescent="0.25">
      <c r="A284" s="104"/>
      <c r="B284" s="1"/>
      <c r="C284" s="66"/>
      <c r="D284" s="66"/>
      <c r="E284" s="66"/>
      <c r="F284" s="66"/>
      <c r="G284" s="5"/>
      <c r="H284" s="66"/>
      <c r="I284" s="66"/>
      <c r="J284" s="68" t="str">
        <f t="shared" si="18"/>
        <v/>
      </c>
      <c r="K284" s="68" t="str">
        <f t="shared" si="19"/>
        <v/>
      </c>
      <c r="L284" s="83" t="str">
        <f>IF(B284="","",IF($P$7="Steel",2,IF($P$7="Fireprotect",VLOOKUP(MAX(C284:F284),'The Costumer''s Details'!$AD$15:$AF$18,3),VLOOKUP(MAX(C284:F284),'The Costumer''s Details'!$AD$10:$AF$13,3))))</f>
        <v/>
      </c>
      <c r="M284" s="68" t="str">
        <f t="shared" si="16"/>
        <v/>
      </c>
      <c r="N284" s="68" t="str">
        <f t="shared" si="17"/>
        <v/>
      </c>
      <c r="O284" s="67"/>
      <c r="P284" s="12"/>
    </row>
    <row r="285" spans="1:16" ht="17.25" customHeight="1" x14ac:dyDescent="0.25">
      <c r="A285" s="104"/>
      <c r="B285" s="1"/>
      <c r="C285" s="66"/>
      <c r="D285" s="66"/>
      <c r="E285" s="66"/>
      <c r="F285" s="66"/>
      <c r="G285" s="5"/>
      <c r="H285" s="66"/>
      <c r="I285" s="66"/>
      <c r="J285" s="68" t="str">
        <f t="shared" si="18"/>
        <v/>
      </c>
      <c r="K285" s="68" t="str">
        <f t="shared" si="19"/>
        <v/>
      </c>
      <c r="L285" s="83" t="str">
        <f>IF(B285="","",IF($P$7="Steel",2,IF($P$7="Fireprotect",VLOOKUP(MAX(C285:F285),'The Costumer''s Details'!$AD$15:$AF$18,3),VLOOKUP(MAX(C285:F285),'The Costumer''s Details'!$AD$10:$AF$13,3))))</f>
        <v/>
      </c>
      <c r="M285" s="68" t="str">
        <f t="shared" si="16"/>
        <v/>
      </c>
      <c r="N285" s="68" t="str">
        <f t="shared" si="17"/>
        <v/>
      </c>
      <c r="O285" s="67"/>
      <c r="P285" s="12"/>
    </row>
    <row r="286" spans="1:16" ht="17.25" customHeight="1" x14ac:dyDescent="0.25">
      <c r="A286" s="104"/>
      <c r="B286" s="1"/>
      <c r="C286" s="66"/>
      <c r="D286" s="66"/>
      <c r="E286" s="66"/>
      <c r="F286" s="66"/>
      <c r="G286" s="5"/>
      <c r="H286" s="66"/>
      <c r="I286" s="66"/>
      <c r="J286" s="68" t="str">
        <f t="shared" si="18"/>
        <v/>
      </c>
      <c r="K286" s="68" t="str">
        <f t="shared" si="19"/>
        <v/>
      </c>
      <c r="L286" s="83" t="str">
        <f>IF(B286="","",IF($P$7="Steel",2,IF($P$7="Fireprotect",VLOOKUP(MAX(C286:F286),'The Costumer''s Details'!$AD$15:$AF$18,3),VLOOKUP(MAX(C286:F286),'The Costumer''s Details'!$AD$10:$AF$13,3))))</f>
        <v/>
      </c>
      <c r="M286" s="68" t="str">
        <f t="shared" si="16"/>
        <v/>
      </c>
      <c r="N286" s="68" t="str">
        <f t="shared" si="17"/>
        <v/>
      </c>
      <c r="O286" s="67"/>
      <c r="P286" s="12"/>
    </row>
    <row r="287" spans="1:16" ht="17.25" customHeight="1" x14ac:dyDescent="0.25">
      <c r="A287" s="104"/>
      <c r="B287" s="1"/>
      <c r="C287" s="66"/>
      <c r="D287" s="66"/>
      <c r="E287" s="66"/>
      <c r="F287" s="66"/>
      <c r="G287" s="5"/>
      <c r="H287" s="66"/>
      <c r="I287" s="66"/>
      <c r="J287" s="68" t="str">
        <f t="shared" si="18"/>
        <v/>
      </c>
      <c r="K287" s="68" t="str">
        <f t="shared" si="19"/>
        <v/>
      </c>
      <c r="L287" s="83" t="str">
        <f>IF(B287="","",IF($P$7="Steel",2,IF($P$7="Fireprotect",VLOOKUP(MAX(C287:F287),'The Costumer''s Details'!$AD$15:$AF$18,3),VLOOKUP(MAX(C287:F287),'The Costumer''s Details'!$AD$10:$AF$13,3))))</f>
        <v/>
      </c>
      <c r="M287" s="68" t="str">
        <f t="shared" si="16"/>
        <v/>
      </c>
      <c r="N287" s="68" t="str">
        <f t="shared" si="17"/>
        <v/>
      </c>
      <c r="O287" s="67"/>
      <c r="P287" s="12"/>
    </row>
    <row r="288" spans="1:16" ht="17.25" customHeight="1" x14ac:dyDescent="0.25">
      <c r="A288" s="104"/>
      <c r="B288" s="1"/>
      <c r="C288" s="66"/>
      <c r="D288" s="66"/>
      <c r="E288" s="66"/>
      <c r="F288" s="66"/>
      <c r="G288" s="5"/>
      <c r="H288" s="66"/>
      <c r="I288" s="66"/>
      <c r="J288" s="68" t="str">
        <f t="shared" si="18"/>
        <v/>
      </c>
      <c r="K288" s="68" t="str">
        <f t="shared" si="19"/>
        <v/>
      </c>
      <c r="L288" s="83" t="str">
        <f>IF(B288="","",IF($P$7="Steel",2,IF($P$7="Fireprotect",VLOOKUP(MAX(C288:F288),'The Costumer''s Details'!$AD$15:$AF$18,3),VLOOKUP(MAX(C288:F288),'The Costumer''s Details'!$AD$10:$AF$13,3))))</f>
        <v/>
      </c>
      <c r="M288" s="68" t="str">
        <f t="shared" si="16"/>
        <v/>
      </c>
      <c r="N288" s="68" t="str">
        <f t="shared" si="17"/>
        <v/>
      </c>
      <c r="O288" s="67"/>
      <c r="P288" s="12"/>
    </row>
    <row r="289" spans="1:16" ht="17.25" customHeight="1" x14ac:dyDescent="0.25">
      <c r="A289" s="104"/>
      <c r="B289" s="1"/>
      <c r="C289" s="66"/>
      <c r="D289" s="66"/>
      <c r="E289" s="66"/>
      <c r="F289" s="66"/>
      <c r="G289" s="5"/>
      <c r="H289" s="66"/>
      <c r="I289" s="66"/>
      <c r="J289" s="68" t="str">
        <f t="shared" si="18"/>
        <v/>
      </c>
      <c r="K289" s="68" t="str">
        <f t="shared" si="19"/>
        <v/>
      </c>
      <c r="L289" s="83" t="str">
        <f>IF(B289="","",IF($P$7="Steel",2,IF($P$7="Fireprotect",VLOOKUP(MAX(C289:F289),'The Costumer''s Details'!$AD$15:$AF$18,3),VLOOKUP(MAX(C289:F289),'The Costumer''s Details'!$AD$10:$AF$13,3))))</f>
        <v/>
      </c>
      <c r="M289" s="68" t="str">
        <f t="shared" si="16"/>
        <v/>
      </c>
      <c r="N289" s="68" t="str">
        <f t="shared" si="17"/>
        <v/>
      </c>
      <c r="O289" s="67"/>
      <c r="P289" s="12"/>
    </row>
    <row r="290" spans="1:16" ht="17.25" customHeight="1" x14ac:dyDescent="0.25">
      <c r="A290" s="104"/>
      <c r="B290" s="1"/>
      <c r="C290" s="66"/>
      <c r="D290" s="66"/>
      <c r="E290" s="66"/>
      <c r="F290" s="66"/>
      <c r="G290" s="5"/>
      <c r="H290" s="66"/>
      <c r="I290" s="66"/>
      <c r="J290" s="68" t="str">
        <f t="shared" si="18"/>
        <v/>
      </c>
      <c r="K290" s="68" t="str">
        <f t="shared" si="19"/>
        <v/>
      </c>
      <c r="L290" s="83" t="str">
        <f>IF(B290="","",IF($P$7="Steel",2,IF($P$7="Fireprotect",VLOOKUP(MAX(C290:F290),'The Costumer''s Details'!$AD$15:$AF$18,3),VLOOKUP(MAX(C290:F290),'The Costumer''s Details'!$AD$10:$AF$13,3))))</f>
        <v/>
      </c>
      <c r="M290" s="68" t="str">
        <f t="shared" si="16"/>
        <v/>
      </c>
      <c r="N290" s="68" t="str">
        <f t="shared" si="17"/>
        <v/>
      </c>
      <c r="O290" s="67"/>
      <c r="P290" s="12"/>
    </row>
    <row r="291" spans="1:16" ht="17.25" customHeight="1" x14ac:dyDescent="0.25">
      <c r="A291" s="104"/>
      <c r="B291" s="1"/>
      <c r="C291" s="66"/>
      <c r="D291" s="66"/>
      <c r="E291" s="66"/>
      <c r="F291" s="66"/>
      <c r="G291" s="5"/>
      <c r="H291" s="66"/>
      <c r="I291" s="66"/>
      <c r="J291" s="68" t="str">
        <f t="shared" si="18"/>
        <v/>
      </c>
      <c r="K291" s="68" t="str">
        <f t="shared" si="19"/>
        <v/>
      </c>
      <c r="L291" s="83" t="str">
        <f>IF(B291="","",IF($P$7="Steel",2,IF($P$7="Fireprotect",VLOOKUP(MAX(C291:F291),'The Costumer''s Details'!$AD$15:$AF$18,3),VLOOKUP(MAX(C291:F291),'The Costumer''s Details'!$AD$10:$AF$13,3))))</f>
        <v/>
      </c>
      <c r="M291" s="68" t="str">
        <f t="shared" si="16"/>
        <v/>
      </c>
      <c r="N291" s="68" t="str">
        <f t="shared" si="17"/>
        <v/>
      </c>
      <c r="O291" s="67"/>
      <c r="P291" s="12"/>
    </row>
    <row r="292" spans="1:16" ht="17.25" customHeight="1" x14ac:dyDescent="0.25">
      <c r="A292" s="104"/>
      <c r="B292" s="1"/>
      <c r="C292" s="66"/>
      <c r="D292" s="66"/>
      <c r="E292" s="66"/>
      <c r="F292" s="66"/>
      <c r="G292" s="5"/>
      <c r="H292" s="66"/>
      <c r="I292" s="66"/>
      <c r="J292" s="68" t="str">
        <f t="shared" si="18"/>
        <v/>
      </c>
      <c r="K292" s="68" t="str">
        <f t="shared" si="19"/>
        <v/>
      </c>
      <c r="L292" s="83" t="str">
        <f>IF(B292="","",IF($P$7="Steel",2,IF($P$7="Fireprotect",VLOOKUP(MAX(C292:F292),'The Costumer''s Details'!$AD$15:$AF$18,3),VLOOKUP(MAX(C292:F292),'The Costumer''s Details'!$AD$10:$AF$13,3))))</f>
        <v/>
      </c>
      <c r="M292" s="68" t="str">
        <f t="shared" si="16"/>
        <v/>
      </c>
      <c r="N292" s="68" t="str">
        <f t="shared" si="17"/>
        <v/>
      </c>
      <c r="O292" s="67"/>
      <c r="P292" s="12"/>
    </row>
    <row r="293" spans="1:16" ht="17.25" customHeight="1" x14ac:dyDescent="0.25">
      <c r="A293" s="104"/>
      <c r="B293" s="1"/>
      <c r="C293" s="66"/>
      <c r="D293" s="66"/>
      <c r="E293" s="66"/>
      <c r="F293" s="66"/>
      <c r="G293" s="5"/>
      <c r="H293" s="66"/>
      <c r="I293" s="66"/>
      <c r="J293" s="68" t="str">
        <f t="shared" si="18"/>
        <v/>
      </c>
      <c r="K293" s="68" t="str">
        <f t="shared" si="19"/>
        <v/>
      </c>
      <c r="L293" s="83" t="str">
        <f>IF(B293="","",IF($P$7="Steel",2,IF($P$7="Fireprotect",VLOOKUP(MAX(C293:F293),'The Costumer''s Details'!$AD$15:$AF$18,3),VLOOKUP(MAX(C293:F293),'The Costumer''s Details'!$AD$10:$AF$13,3))))</f>
        <v/>
      </c>
      <c r="M293" s="68" t="str">
        <f t="shared" si="16"/>
        <v/>
      </c>
      <c r="N293" s="68" t="str">
        <f t="shared" si="17"/>
        <v/>
      </c>
      <c r="O293" s="67"/>
      <c r="P293" s="12"/>
    </row>
    <row r="294" spans="1:16" ht="17.25" customHeight="1" x14ac:dyDescent="0.25">
      <c r="A294" s="104"/>
      <c r="B294" s="1"/>
      <c r="C294" s="66"/>
      <c r="D294" s="66"/>
      <c r="E294" s="66"/>
      <c r="F294" s="66"/>
      <c r="G294" s="5"/>
      <c r="H294" s="66"/>
      <c r="I294" s="66"/>
      <c r="J294" s="68" t="str">
        <f t="shared" si="18"/>
        <v/>
      </c>
      <c r="K294" s="68" t="str">
        <f t="shared" si="19"/>
        <v/>
      </c>
      <c r="L294" s="83" t="str">
        <f>IF(B294="","",IF($P$7="Steel",2,IF($P$7="Fireprotect",VLOOKUP(MAX(C294:F294),'The Costumer''s Details'!$AD$15:$AF$18,3),VLOOKUP(MAX(C294:F294),'The Costumer''s Details'!$AD$10:$AF$13,3))))</f>
        <v/>
      </c>
      <c r="M294" s="68" t="str">
        <f t="shared" si="16"/>
        <v/>
      </c>
      <c r="N294" s="68" t="str">
        <f t="shared" si="17"/>
        <v/>
      </c>
      <c r="O294" s="67"/>
      <c r="P294" s="12"/>
    </row>
    <row r="295" spans="1:16" ht="17.25" customHeight="1" x14ac:dyDescent="0.25">
      <c r="A295" s="104"/>
      <c r="B295" s="1"/>
      <c r="C295" s="66"/>
      <c r="D295" s="66"/>
      <c r="E295" s="66"/>
      <c r="F295" s="66"/>
      <c r="G295" s="5"/>
      <c r="H295" s="66"/>
      <c r="I295" s="66"/>
      <c r="J295" s="68" t="str">
        <f t="shared" si="18"/>
        <v/>
      </c>
      <c r="K295" s="68" t="str">
        <f t="shared" si="19"/>
        <v/>
      </c>
      <c r="L295" s="83" t="str">
        <f>IF(B295="","",IF($P$7="Steel",2,IF($P$7="Fireprotect",VLOOKUP(MAX(C295:F295),'The Costumer''s Details'!$AD$15:$AF$18,3),VLOOKUP(MAX(C295:F295),'The Costumer''s Details'!$AD$10:$AF$13,3))))</f>
        <v/>
      </c>
      <c r="M295" s="68" t="str">
        <f t="shared" si="16"/>
        <v/>
      </c>
      <c r="N295" s="68" t="str">
        <f t="shared" si="17"/>
        <v/>
      </c>
      <c r="O295" s="67"/>
      <c r="P295" s="12"/>
    </row>
    <row r="296" spans="1:16" ht="17.25" customHeight="1" x14ac:dyDescent="0.25">
      <c r="A296" s="104"/>
      <c r="B296" s="1"/>
      <c r="C296" s="66"/>
      <c r="D296" s="66"/>
      <c r="E296" s="66"/>
      <c r="F296" s="66"/>
      <c r="G296" s="5"/>
      <c r="H296" s="66"/>
      <c r="I296" s="66"/>
      <c r="J296" s="68" t="str">
        <f t="shared" si="18"/>
        <v/>
      </c>
      <c r="K296" s="68" t="str">
        <f t="shared" si="19"/>
        <v/>
      </c>
      <c r="L296" s="83" t="str">
        <f>IF(B296="","",IF($P$7="Steel",2,IF($P$7="Fireprotect",VLOOKUP(MAX(C296:F296),'The Costumer''s Details'!$AD$15:$AF$18,3),VLOOKUP(MAX(C296:F296),'The Costumer''s Details'!$AD$10:$AF$13,3))))</f>
        <v/>
      </c>
      <c r="M296" s="68" t="str">
        <f t="shared" si="16"/>
        <v/>
      </c>
      <c r="N296" s="68" t="str">
        <f t="shared" si="17"/>
        <v/>
      </c>
      <c r="O296" s="67"/>
      <c r="P296" s="12"/>
    </row>
    <row r="297" spans="1:16" ht="17.25" customHeight="1" x14ac:dyDescent="0.25">
      <c r="A297" s="104"/>
      <c r="B297" s="1"/>
      <c r="C297" s="66"/>
      <c r="D297" s="66"/>
      <c r="E297" s="66"/>
      <c r="F297" s="66"/>
      <c r="G297" s="5"/>
      <c r="H297" s="66"/>
      <c r="I297" s="66"/>
      <c r="J297" s="68" t="str">
        <f t="shared" si="18"/>
        <v/>
      </c>
      <c r="K297" s="68" t="str">
        <f t="shared" si="19"/>
        <v/>
      </c>
      <c r="L297" s="83" t="str">
        <f>IF(B297="","",IF($P$7="Steel",2,IF($P$7="Fireprotect",VLOOKUP(MAX(C297:F297),'The Costumer''s Details'!$AD$15:$AF$18,3),VLOOKUP(MAX(C297:F297),'The Costumer''s Details'!$AD$10:$AF$13,3))))</f>
        <v/>
      </c>
      <c r="M297" s="68" t="str">
        <f t="shared" si="16"/>
        <v/>
      </c>
      <c r="N297" s="68" t="str">
        <f t="shared" si="17"/>
        <v/>
      </c>
      <c r="O297" s="67"/>
      <c r="P297" s="12"/>
    </row>
    <row r="298" spans="1:16" ht="17.25" customHeight="1" x14ac:dyDescent="0.25">
      <c r="A298" s="104"/>
      <c r="B298" s="1"/>
      <c r="C298" s="66"/>
      <c r="D298" s="66"/>
      <c r="E298" s="66"/>
      <c r="F298" s="66"/>
      <c r="G298" s="5"/>
      <c r="H298" s="66"/>
      <c r="I298" s="66"/>
      <c r="J298" s="68" t="str">
        <f t="shared" si="18"/>
        <v/>
      </c>
      <c r="K298" s="68" t="str">
        <f t="shared" si="19"/>
        <v/>
      </c>
      <c r="L298" s="83" t="str">
        <f>IF(B298="","",IF($P$7="Steel",2,IF($P$7="Fireprotect",VLOOKUP(MAX(C298:F298),'The Costumer''s Details'!$AD$15:$AF$18,3),VLOOKUP(MAX(C298:F298),'The Costumer''s Details'!$AD$10:$AF$13,3))))</f>
        <v/>
      </c>
      <c r="M298" s="68" t="str">
        <f t="shared" si="16"/>
        <v/>
      </c>
      <c r="N298" s="68" t="str">
        <f t="shared" si="17"/>
        <v/>
      </c>
      <c r="O298" s="67"/>
      <c r="P298" s="12"/>
    </row>
    <row r="299" spans="1:16" ht="17.25" customHeight="1" x14ac:dyDescent="0.25">
      <c r="A299" s="104"/>
      <c r="B299" s="1"/>
      <c r="C299" s="66"/>
      <c r="D299" s="66"/>
      <c r="E299" s="66"/>
      <c r="F299" s="66"/>
      <c r="G299" s="5"/>
      <c r="H299" s="66"/>
      <c r="I299" s="66"/>
      <c r="J299" s="68" t="str">
        <f t="shared" si="18"/>
        <v/>
      </c>
      <c r="K299" s="68" t="str">
        <f t="shared" si="19"/>
        <v/>
      </c>
      <c r="L299" s="83" t="str">
        <f>IF(B299="","",IF($P$7="Steel",2,IF($P$7="Fireprotect",VLOOKUP(MAX(C299:F299),'The Costumer''s Details'!$AD$15:$AF$18,3),VLOOKUP(MAX(C299:F299),'The Costumer''s Details'!$AD$10:$AF$13,3))))</f>
        <v/>
      </c>
      <c r="M299" s="68" t="str">
        <f t="shared" si="16"/>
        <v/>
      </c>
      <c r="N299" s="68" t="str">
        <f t="shared" si="17"/>
        <v/>
      </c>
      <c r="O299" s="67"/>
      <c r="P299" s="12"/>
    </row>
    <row r="300" spans="1:16" ht="17.25" customHeight="1" x14ac:dyDescent="0.25">
      <c r="A300" s="104"/>
      <c r="B300" s="1"/>
      <c r="C300" s="66"/>
      <c r="D300" s="66"/>
      <c r="E300" s="66"/>
      <c r="F300" s="66"/>
      <c r="G300" s="5"/>
      <c r="H300" s="66"/>
      <c r="I300" s="66"/>
      <c r="J300" s="68" t="str">
        <f t="shared" si="18"/>
        <v/>
      </c>
      <c r="K300" s="68" t="str">
        <f t="shared" si="19"/>
        <v/>
      </c>
      <c r="L300" s="83" t="str">
        <f>IF(B300="","",IF($P$7="Steel",2,IF($P$7="Fireprotect",VLOOKUP(MAX(C300:F300),'The Costumer''s Details'!$AD$15:$AF$18,3),VLOOKUP(MAX(C300:F300),'The Costumer''s Details'!$AD$10:$AF$13,3))))</f>
        <v/>
      </c>
      <c r="M300" s="68" t="str">
        <f t="shared" si="16"/>
        <v/>
      </c>
      <c r="N300" s="68" t="str">
        <f t="shared" si="17"/>
        <v/>
      </c>
      <c r="O300" s="67"/>
      <c r="P300" s="12"/>
    </row>
    <row r="301" spans="1:16" ht="17.25" customHeight="1" x14ac:dyDescent="0.25">
      <c r="A301" s="104"/>
      <c r="B301" s="1"/>
      <c r="C301" s="66"/>
      <c r="D301" s="66"/>
      <c r="E301" s="66"/>
      <c r="F301" s="66"/>
      <c r="G301" s="5"/>
      <c r="H301" s="66"/>
      <c r="I301" s="66"/>
      <c r="J301" s="68" t="str">
        <f t="shared" si="18"/>
        <v/>
      </c>
      <c r="K301" s="68" t="str">
        <f t="shared" si="19"/>
        <v/>
      </c>
      <c r="L301" s="83" t="str">
        <f>IF(B301="","",IF($P$7="Steel",2,IF($P$7="Fireprotect",VLOOKUP(MAX(C301:F301),'The Costumer''s Details'!$AD$15:$AF$18,3),VLOOKUP(MAX(C301:F301),'The Costumer''s Details'!$AD$10:$AF$13,3))))</f>
        <v/>
      </c>
      <c r="M301" s="68" t="str">
        <f t="shared" si="16"/>
        <v/>
      </c>
      <c r="N301" s="68" t="str">
        <f t="shared" si="17"/>
        <v/>
      </c>
      <c r="O301" s="67"/>
      <c r="P301" s="12"/>
    </row>
    <row r="302" spans="1:16" ht="17.25" customHeight="1" x14ac:dyDescent="0.25">
      <c r="A302" s="104"/>
      <c r="B302" s="1"/>
      <c r="C302" s="66"/>
      <c r="D302" s="66"/>
      <c r="E302" s="66"/>
      <c r="F302" s="66"/>
      <c r="G302" s="5"/>
      <c r="H302" s="66"/>
      <c r="I302" s="66"/>
      <c r="J302" s="68" t="str">
        <f t="shared" si="18"/>
        <v/>
      </c>
      <c r="K302" s="68" t="str">
        <f t="shared" si="19"/>
        <v/>
      </c>
      <c r="L302" s="83" t="str">
        <f>IF(B302="","",IF($P$7="Steel",2,IF($P$7="Fireprotect",VLOOKUP(MAX(C302:F302),'The Costumer''s Details'!$AD$15:$AF$18,3),VLOOKUP(MAX(C302:F302),'The Costumer''s Details'!$AD$10:$AF$13,3))))</f>
        <v/>
      </c>
      <c r="M302" s="68" t="str">
        <f t="shared" si="16"/>
        <v/>
      </c>
      <c r="N302" s="68" t="str">
        <f t="shared" si="17"/>
        <v/>
      </c>
      <c r="O302" s="67"/>
      <c r="P302" s="12"/>
    </row>
    <row r="303" spans="1:16" ht="17.25" customHeight="1" x14ac:dyDescent="0.25">
      <c r="A303" s="104"/>
      <c r="B303" s="1"/>
      <c r="C303" s="66"/>
      <c r="D303" s="66"/>
      <c r="E303" s="66"/>
      <c r="F303" s="66"/>
      <c r="G303" s="5"/>
      <c r="H303" s="66"/>
      <c r="I303" s="66"/>
      <c r="J303" s="68" t="str">
        <f t="shared" si="18"/>
        <v/>
      </c>
      <c r="K303" s="68" t="str">
        <f t="shared" si="19"/>
        <v/>
      </c>
      <c r="L303" s="83" t="str">
        <f>IF(B303="","",IF($P$7="Steel",2,IF($P$7="Fireprotect",VLOOKUP(MAX(C303:F303),'The Costumer''s Details'!$AD$15:$AF$18,3),VLOOKUP(MAX(C303:F303),'The Costumer''s Details'!$AD$10:$AF$13,3))))</f>
        <v/>
      </c>
      <c r="M303" s="68" t="str">
        <f t="shared" si="16"/>
        <v/>
      </c>
      <c r="N303" s="68" t="str">
        <f t="shared" si="17"/>
        <v/>
      </c>
      <c r="O303" s="67"/>
      <c r="P303" s="12"/>
    </row>
    <row r="304" spans="1:16" ht="17.25" customHeight="1" x14ac:dyDescent="0.25">
      <c r="A304" s="104"/>
      <c r="B304" s="1"/>
      <c r="C304" s="66"/>
      <c r="D304" s="66"/>
      <c r="E304" s="66"/>
      <c r="F304" s="66"/>
      <c r="G304" s="5"/>
      <c r="H304" s="66"/>
      <c r="I304" s="66"/>
      <c r="J304" s="68" t="str">
        <f t="shared" si="18"/>
        <v/>
      </c>
      <c r="K304" s="68" t="str">
        <f t="shared" si="19"/>
        <v/>
      </c>
      <c r="L304" s="83" t="str">
        <f>IF(B304="","",IF($P$7="Steel",2,IF($P$7="Fireprotect",VLOOKUP(MAX(C304:F304),'The Costumer''s Details'!$AD$15:$AF$18,3),VLOOKUP(MAX(C304:F304),'The Costumer''s Details'!$AD$10:$AF$13,3))))</f>
        <v/>
      </c>
      <c r="M304" s="68" t="str">
        <f t="shared" si="16"/>
        <v/>
      </c>
      <c r="N304" s="68" t="str">
        <f t="shared" si="17"/>
        <v/>
      </c>
      <c r="O304" s="67"/>
      <c r="P304" s="12"/>
    </row>
    <row r="305" spans="1:16" ht="17.25" customHeight="1" x14ac:dyDescent="0.25">
      <c r="A305" s="104"/>
      <c r="B305" s="1"/>
      <c r="C305" s="66"/>
      <c r="D305" s="66"/>
      <c r="E305" s="66"/>
      <c r="F305" s="66"/>
      <c r="G305" s="5"/>
      <c r="H305" s="66"/>
      <c r="I305" s="66"/>
      <c r="J305" s="68" t="str">
        <f t="shared" si="18"/>
        <v/>
      </c>
      <c r="K305" s="68" t="str">
        <f t="shared" si="19"/>
        <v/>
      </c>
      <c r="L305" s="83" t="str">
        <f>IF(B305="","",IF($P$7="Steel",2,IF($P$7="Fireprotect",VLOOKUP(MAX(C305:F305),'The Costumer''s Details'!$AD$15:$AF$18,3),VLOOKUP(MAX(C305:F305),'The Costumer''s Details'!$AD$10:$AF$13,3))))</f>
        <v/>
      </c>
      <c r="M305" s="68" t="str">
        <f t="shared" si="16"/>
        <v/>
      </c>
      <c r="N305" s="68" t="str">
        <f t="shared" si="17"/>
        <v/>
      </c>
      <c r="O305" s="67"/>
      <c r="P305" s="12"/>
    </row>
    <row r="306" spans="1:16" ht="17.25" customHeight="1" x14ac:dyDescent="0.25">
      <c r="A306" s="104"/>
      <c r="B306" s="1"/>
      <c r="C306" s="66"/>
      <c r="D306" s="66"/>
      <c r="E306" s="66"/>
      <c r="F306" s="66"/>
      <c r="G306" s="5"/>
      <c r="H306" s="66"/>
      <c r="I306" s="66"/>
      <c r="J306" s="68" t="str">
        <f t="shared" si="18"/>
        <v/>
      </c>
      <c r="K306" s="68" t="str">
        <f t="shared" si="19"/>
        <v/>
      </c>
      <c r="L306" s="83" t="str">
        <f>IF(B306="","",IF($P$7="Steel",2,IF($P$7="Fireprotect",VLOOKUP(MAX(C306:F306),'The Costumer''s Details'!$AD$15:$AF$18,3),VLOOKUP(MAX(C306:F306),'The Costumer''s Details'!$AD$10:$AF$13,3))))</f>
        <v/>
      </c>
      <c r="M306" s="68" t="str">
        <f t="shared" si="16"/>
        <v/>
      </c>
      <c r="N306" s="68" t="str">
        <f t="shared" si="17"/>
        <v/>
      </c>
      <c r="O306" s="67"/>
      <c r="P306" s="12"/>
    </row>
    <row r="307" spans="1:16" ht="17.25" customHeight="1" x14ac:dyDescent="0.25">
      <c r="A307" s="104"/>
      <c r="B307" s="1"/>
      <c r="C307" s="66"/>
      <c r="D307" s="66"/>
      <c r="E307" s="66"/>
      <c r="F307" s="66"/>
      <c r="G307" s="5"/>
      <c r="H307" s="66"/>
      <c r="I307" s="66"/>
      <c r="J307" s="68" t="str">
        <f t="shared" si="18"/>
        <v/>
      </c>
      <c r="K307" s="68" t="str">
        <f t="shared" si="19"/>
        <v/>
      </c>
      <c r="L307" s="83" t="str">
        <f>IF(B307="","",IF($P$7="Steel",2,IF($P$7="Fireprotect",VLOOKUP(MAX(C307:F307),'The Costumer''s Details'!$AD$15:$AF$18,3),VLOOKUP(MAX(C307:F307),'The Costumer''s Details'!$AD$10:$AF$13,3))))</f>
        <v/>
      </c>
      <c r="M307" s="68" t="str">
        <f t="shared" si="16"/>
        <v/>
      </c>
      <c r="N307" s="68" t="str">
        <f t="shared" si="17"/>
        <v/>
      </c>
      <c r="O307" s="67"/>
      <c r="P307" s="12"/>
    </row>
    <row r="308" spans="1:16" ht="17.25" customHeight="1" x14ac:dyDescent="0.25">
      <c r="A308" s="104"/>
      <c r="B308" s="1"/>
      <c r="C308" s="66"/>
      <c r="D308" s="66"/>
      <c r="E308" s="66"/>
      <c r="F308" s="66"/>
      <c r="G308" s="5"/>
      <c r="H308" s="66"/>
      <c r="I308" s="66"/>
      <c r="J308" s="68" t="str">
        <f t="shared" si="18"/>
        <v/>
      </c>
      <c r="K308" s="68" t="str">
        <f t="shared" si="19"/>
        <v/>
      </c>
      <c r="L308" s="83" t="str">
        <f>IF(B308="","",IF($P$7="Steel",2,IF($P$7="Fireprotect",VLOOKUP(MAX(C308:F308),'The Costumer''s Details'!$AD$15:$AF$18,3),VLOOKUP(MAX(C308:F308),'The Costumer''s Details'!$AD$10:$AF$13,3))))</f>
        <v/>
      </c>
      <c r="M308" s="68" t="str">
        <f t="shared" si="16"/>
        <v/>
      </c>
      <c r="N308" s="68" t="str">
        <f t="shared" si="17"/>
        <v/>
      </c>
      <c r="O308" s="67"/>
      <c r="P308" s="12"/>
    </row>
    <row r="309" spans="1:16" ht="17.25" customHeight="1" x14ac:dyDescent="0.25">
      <c r="A309" s="104"/>
      <c r="B309" s="1"/>
      <c r="C309" s="66"/>
      <c r="D309" s="66"/>
      <c r="E309" s="66"/>
      <c r="F309" s="66"/>
      <c r="G309" s="5"/>
      <c r="H309" s="66"/>
      <c r="I309" s="66"/>
      <c r="J309" s="68" t="str">
        <f t="shared" si="18"/>
        <v/>
      </c>
      <c r="K309" s="68" t="str">
        <f t="shared" si="19"/>
        <v/>
      </c>
      <c r="L309" s="83" t="str">
        <f>IF(B309="","",IF($P$7="Steel",2,IF($P$7="Fireprotect",VLOOKUP(MAX(C309:F309),'The Costumer''s Details'!$AD$15:$AF$18,3),VLOOKUP(MAX(C309:F309),'The Costumer''s Details'!$AD$10:$AF$13,3))))</f>
        <v/>
      </c>
      <c r="M309" s="68" t="str">
        <f t="shared" si="16"/>
        <v/>
      </c>
      <c r="N309" s="68" t="str">
        <f t="shared" si="17"/>
        <v/>
      </c>
      <c r="O309" s="67"/>
      <c r="P309" s="12"/>
    </row>
    <row r="310" spans="1:16" ht="17.25" customHeight="1" x14ac:dyDescent="0.25">
      <c r="A310" s="104"/>
      <c r="B310" s="1"/>
      <c r="C310" s="66"/>
      <c r="D310" s="66"/>
      <c r="E310" s="66"/>
      <c r="F310" s="66"/>
      <c r="G310" s="5"/>
      <c r="H310" s="66"/>
      <c r="I310" s="66"/>
      <c r="J310" s="68" t="str">
        <f t="shared" si="18"/>
        <v/>
      </c>
      <c r="K310" s="68" t="str">
        <f t="shared" si="19"/>
        <v/>
      </c>
      <c r="L310" s="83" t="str">
        <f>IF(B310="","",IF($P$7="Steel",2,IF($P$7="Fireprotect",VLOOKUP(MAX(C310:F310),'The Costumer''s Details'!$AD$15:$AF$18,3),VLOOKUP(MAX(C310:F310),'The Costumer''s Details'!$AD$10:$AF$13,3))))</f>
        <v/>
      </c>
      <c r="M310" s="68" t="str">
        <f t="shared" si="16"/>
        <v/>
      </c>
      <c r="N310" s="68" t="str">
        <f t="shared" si="17"/>
        <v/>
      </c>
      <c r="O310" s="67"/>
      <c r="P310" s="12"/>
    </row>
    <row r="311" spans="1:16" ht="17.25" customHeight="1" x14ac:dyDescent="0.25">
      <c r="A311" s="104"/>
      <c r="B311" s="1"/>
      <c r="C311" s="66"/>
      <c r="D311" s="66"/>
      <c r="E311" s="66"/>
      <c r="F311" s="66"/>
      <c r="G311" s="5"/>
      <c r="H311" s="66"/>
      <c r="I311" s="66"/>
      <c r="J311" s="68" t="str">
        <f t="shared" si="18"/>
        <v/>
      </c>
      <c r="K311" s="68" t="str">
        <f t="shared" si="19"/>
        <v/>
      </c>
      <c r="L311" s="83" t="str">
        <f>IF(B311="","",IF($P$7="Steel",2,IF($P$7="Fireprotect",VLOOKUP(MAX(C311:F311),'The Costumer''s Details'!$AD$15:$AF$18,3),VLOOKUP(MAX(C311:F311),'The Costumer''s Details'!$AD$10:$AF$13,3))))</f>
        <v/>
      </c>
      <c r="M311" s="68" t="str">
        <f t="shared" si="16"/>
        <v/>
      </c>
      <c r="N311" s="68" t="str">
        <f t="shared" si="17"/>
        <v/>
      </c>
      <c r="O311" s="67"/>
      <c r="P311" s="12"/>
    </row>
    <row r="312" spans="1:16" ht="17.25" customHeight="1" x14ac:dyDescent="0.25">
      <c r="A312" s="104"/>
      <c r="B312" s="1"/>
      <c r="C312" s="66"/>
      <c r="D312" s="66"/>
      <c r="E312" s="66"/>
      <c r="F312" s="66"/>
      <c r="G312" s="5"/>
      <c r="H312" s="66"/>
      <c r="I312" s="66"/>
      <c r="J312" s="68" t="str">
        <f t="shared" si="18"/>
        <v/>
      </c>
      <c r="K312" s="68" t="str">
        <f t="shared" si="19"/>
        <v/>
      </c>
      <c r="L312" s="83" t="str">
        <f>IF(B312="","",IF($P$7="Steel",2,IF($P$7="Fireprotect",VLOOKUP(MAX(C312:F312),'The Costumer''s Details'!$AD$15:$AF$18,3),VLOOKUP(MAX(C312:F312),'The Costumer''s Details'!$AD$10:$AF$13,3))))</f>
        <v/>
      </c>
      <c r="M312" s="68" t="str">
        <f t="shared" si="16"/>
        <v/>
      </c>
      <c r="N312" s="68" t="str">
        <f t="shared" si="17"/>
        <v/>
      </c>
      <c r="O312" s="67"/>
      <c r="P312" s="12"/>
    </row>
    <row r="313" spans="1:16" ht="17.25" customHeight="1" x14ac:dyDescent="0.25">
      <c r="A313" s="104"/>
      <c r="B313" s="1"/>
      <c r="C313" s="66"/>
      <c r="D313" s="66"/>
      <c r="E313" s="66"/>
      <c r="F313" s="66"/>
      <c r="G313" s="5"/>
      <c r="H313" s="66"/>
      <c r="I313" s="66"/>
      <c r="J313" s="68" t="str">
        <f t="shared" si="18"/>
        <v/>
      </c>
      <c r="K313" s="68" t="str">
        <f t="shared" si="19"/>
        <v/>
      </c>
      <c r="L313" s="83" t="str">
        <f>IF(B313="","",IF($P$7="Steel",2,IF($P$7="Fireprotect",VLOOKUP(MAX(C313:F313),'The Costumer''s Details'!$AD$15:$AF$18,3),VLOOKUP(MAX(C313:F313),'The Costumer''s Details'!$AD$10:$AF$13,3))))</f>
        <v/>
      </c>
      <c r="M313" s="68" t="str">
        <f t="shared" si="16"/>
        <v/>
      </c>
      <c r="N313" s="68" t="str">
        <f t="shared" si="17"/>
        <v/>
      </c>
      <c r="O313" s="67"/>
      <c r="P313" s="12"/>
    </row>
    <row r="314" spans="1:16" ht="17.25" customHeight="1" x14ac:dyDescent="0.25">
      <c r="A314" s="104"/>
      <c r="B314" s="1"/>
      <c r="C314" s="66"/>
      <c r="D314" s="66"/>
      <c r="E314" s="66"/>
      <c r="F314" s="66"/>
      <c r="G314" s="5"/>
      <c r="H314" s="66"/>
      <c r="I314" s="66"/>
      <c r="J314" s="68" t="str">
        <f t="shared" si="18"/>
        <v/>
      </c>
      <c r="K314" s="68" t="str">
        <f t="shared" si="19"/>
        <v/>
      </c>
      <c r="L314" s="83" t="str">
        <f>IF(B314="","",IF($P$7="Steel",2,IF($P$7="Fireprotect",VLOOKUP(MAX(C314:F314),'The Costumer''s Details'!$AD$15:$AF$18,3),VLOOKUP(MAX(C314:F314),'The Costumer''s Details'!$AD$10:$AF$13,3))))</f>
        <v/>
      </c>
      <c r="M314" s="68" t="str">
        <f t="shared" si="16"/>
        <v/>
      </c>
      <c r="N314" s="68" t="str">
        <f t="shared" si="17"/>
        <v/>
      </c>
      <c r="O314" s="67"/>
      <c r="P314" s="12"/>
    </row>
    <row r="315" spans="1:16" ht="17.25" customHeight="1" x14ac:dyDescent="0.25">
      <c r="A315" s="104"/>
      <c r="B315" s="1"/>
      <c r="C315" s="66"/>
      <c r="D315" s="66"/>
      <c r="E315" s="66"/>
      <c r="F315" s="66"/>
      <c r="G315" s="5"/>
      <c r="H315" s="66"/>
      <c r="I315" s="66"/>
      <c r="J315" s="68" t="str">
        <f t="shared" si="18"/>
        <v/>
      </c>
      <c r="K315" s="68" t="str">
        <f t="shared" si="19"/>
        <v/>
      </c>
      <c r="L315" s="83" t="str">
        <f>IF(B315="","",IF($P$7="Steel",2,IF($P$7="Fireprotect",VLOOKUP(MAX(C315:F315),'The Costumer''s Details'!$AD$15:$AF$18,3),VLOOKUP(MAX(C315:F315),'The Costumer''s Details'!$AD$10:$AF$13,3))))</f>
        <v/>
      </c>
      <c r="M315" s="68" t="str">
        <f t="shared" si="16"/>
        <v/>
      </c>
      <c r="N315" s="68" t="str">
        <f t="shared" si="17"/>
        <v/>
      </c>
      <c r="O315" s="67"/>
      <c r="P315" s="12"/>
    </row>
    <row r="316" spans="1:16" ht="17.25" customHeight="1" x14ac:dyDescent="0.25">
      <c r="A316" s="104"/>
      <c r="B316" s="1"/>
      <c r="C316" s="66"/>
      <c r="D316" s="66"/>
      <c r="E316" s="66"/>
      <c r="F316" s="66"/>
      <c r="G316" s="5"/>
      <c r="H316" s="66"/>
      <c r="I316" s="66"/>
      <c r="J316" s="68" t="str">
        <f t="shared" si="18"/>
        <v/>
      </c>
      <c r="K316" s="68" t="str">
        <f t="shared" si="19"/>
        <v/>
      </c>
      <c r="L316" s="83" t="str">
        <f>IF(B316="","",IF($P$7="Steel",2,IF($P$7="Fireprotect",VLOOKUP(MAX(C316:F316),'The Costumer''s Details'!$AD$15:$AF$18,3),VLOOKUP(MAX(C316:F316),'The Costumer''s Details'!$AD$10:$AF$13,3))))</f>
        <v/>
      </c>
      <c r="M316" s="68" t="str">
        <f t="shared" si="16"/>
        <v/>
      </c>
      <c r="N316" s="68" t="str">
        <f t="shared" si="17"/>
        <v/>
      </c>
      <c r="O316" s="67"/>
      <c r="P316" s="12"/>
    </row>
    <row r="317" spans="1:16" ht="17.25" customHeight="1" x14ac:dyDescent="0.25">
      <c r="A317" s="104"/>
      <c r="B317" s="1"/>
      <c r="C317" s="66"/>
      <c r="D317" s="66"/>
      <c r="E317" s="66"/>
      <c r="F317" s="66"/>
      <c r="G317" s="5"/>
      <c r="H317" s="66"/>
      <c r="I317" s="66"/>
      <c r="J317" s="68" t="str">
        <f t="shared" si="18"/>
        <v/>
      </c>
      <c r="K317" s="68" t="str">
        <f t="shared" si="19"/>
        <v/>
      </c>
      <c r="L317" s="83" t="str">
        <f>IF(B317="","",IF($P$7="Steel",2,IF($P$7="Fireprotect",VLOOKUP(MAX(C317:F317),'The Costumer''s Details'!$AD$15:$AF$18,3),VLOOKUP(MAX(C317:F317),'The Costumer''s Details'!$AD$10:$AF$13,3))))</f>
        <v/>
      </c>
      <c r="M317" s="68" t="str">
        <f t="shared" si="16"/>
        <v/>
      </c>
      <c r="N317" s="68" t="str">
        <f t="shared" si="17"/>
        <v/>
      </c>
      <c r="O317" s="67"/>
      <c r="P317" s="12"/>
    </row>
    <row r="318" spans="1:16" ht="17.25" customHeight="1" x14ac:dyDescent="0.25">
      <c r="A318" s="104"/>
      <c r="B318" s="1"/>
      <c r="C318" s="66"/>
      <c r="D318" s="66"/>
      <c r="E318" s="66"/>
      <c r="F318" s="66"/>
      <c r="G318" s="5"/>
      <c r="H318" s="66"/>
      <c r="I318" s="66"/>
      <c r="J318" s="68" t="str">
        <f t="shared" si="18"/>
        <v/>
      </c>
      <c r="K318" s="68" t="str">
        <f t="shared" si="19"/>
        <v/>
      </c>
      <c r="L318" s="83" t="str">
        <f>IF(B318="","",IF($P$7="Steel",2,IF($P$7="Fireprotect",VLOOKUP(MAX(C318:F318),'The Costumer''s Details'!$AD$15:$AF$18,3),VLOOKUP(MAX(C318:F318),'The Costumer''s Details'!$AD$10:$AF$13,3))))</f>
        <v/>
      </c>
      <c r="M318" s="68" t="str">
        <f t="shared" si="16"/>
        <v/>
      </c>
      <c r="N318" s="68" t="str">
        <f t="shared" si="17"/>
        <v/>
      </c>
      <c r="O318" s="67"/>
      <c r="P318" s="12"/>
    </row>
    <row r="319" spans="1:16" ht="17.25" customHeight="1" x14ac:dyDescent="0.25">
      <c r="A319" s="104"/>
      <c r="B319" s="1"/>
      <c r="C319" s="66"/>
      <c r="D319" s="66"/>
      <c r="E319" s="66"/>
      <c r="F319" s="66"/>
      <c r="G319" s="5"/>
      <c r="H319" s="66"/>
      <c r="I319" s="66"/>
      <c r="J319" s="68" t="str">
        <f t="shared" si="18"/>
        <v/>
      </c>
      <c r="K319" s="68" t="str">
        <f t="shared" si="19"/>
        <v/>
      </c>
      <c r="L319" s="83" t="str">
        <f>IF(B319="","",IF($P$7="Steel",2,IF($P$7="Fireprotect",VLOOKUP(MAX(C319:F319),'The Costumer''s Details'!$AD$15:$AF$18,3),VLOOKUP(MAX(C319:F319),'The Costumer''s Details'!$AD$10:$AF$13,3))))</f>
        <v/>
      </c>
      <c r="M319" s="68" t="str">
        <f t="shared" si="16"/>
        <v/>
      </c>
      <c r="N319" s="68" t="str">
        <f t="shared" si="17"/>
        <v/>
      </c>
      <c r="O319" s="67"/>
      <c r="P319" s="12"/>
    </row>
    <row r="320" spans="1:16" ht="17.25" customHeight="1" x14ac:dyDescent="0.25">
      <c r="A320" s="104"/>
      <c r="B320" s="1"/>
      <c r="C320" s="66"/>
      <c r="D320" s="66"/>
      <c r="E320" s="66"/>
      <c r="F320" s="66"/>
      <c r="G320" s="5"/>
      <c r="H320" s="66"/>
      <c r="I320" s="66"/>
      <c r="J320" s="68" t="str">
        <f t="shared" si="18"/>
        <v/>
      </c>
      <c r="K320" s="68" t="str">
        <f t="shared" si="19"/>
        <v/>
      </c>
      <c r="L320" s="83" t="str">
        <f>IF(B320="","",IF($P$7="Steel",2,IF($P$7="Fireprotect",VLOOKUP(MAX(C320:F320),'The Costumer''s Details'!$AD$15:$AF$18,3),VLOOKUP(MAX(C320:F320),'The Costumer''s Details'!$AD$10:$AF$13,3))))</f>
        <v/>
      </c>
      <c r="M320" s="68" t="str">
        <f t="shared" si="16"/>
        <v/>
      </c>
      <c r="N320" s="68" t="str">
        <f t="shared" si="17"/>
        <v/>
      </c>
      <c r="O320" s="67"/>
      <c r="P320" s="12"/>
    </row>
    <row r="321" spans="1:16" ht="17.25" customHeight="1" x14ac:dyDescent="0.25">
      <c r="A321" s="104"/>
      <c r="B321" s="1"/>
      <c r="C321" s="66"/>
      <c r="D321" s="66"/>
      <c r="E321" s="66"/>
      <c r="F321" s="66"/>
      <c r="G321" s="5"/>
      <c r="H321" s="66"/>
      <c r="I321" s="66"/>
      <c r="J321" s="68" t="str">
        <f t="shared" si="18"/>
        <v/>
      </c>
      <c r="K321" s="68" t="str">
        <f t="shared" si="19"/>
        <v/>
      </c>
      <c r="L321" s="83" t="str">
        <f>IF(B321="","",IF($P$7="Steel",2,IF($P$7="Fireprotect",VLOOKUP(MAX(C321:F321),'The Costumer''s Details'!$AD$15:$AF$18,3),VLOOKUP(MAX(C321:F321),'The Costumer''s Details'!$AD$10:$AF$13,3))))</f>
        <v/>
      </c>
      <c r="M321" s="68" t="str">
        <f t="shared" si="16"/>
        <v/>
      </c>
      <c r="N321" s="68" t="str">
        <f t="shared" si="17"/>
        <v/>
      </c>
      <c r="O321" s="67"/>
      <c r="P321" s="12"/>
    </row>
    <row r="322" spans="1:16" ht="17.25" customHeight="1" x14ac:dyDescent="0.25">
      <c r="A322" s="104"/>
      <c r="B322" s="1"/>
      <c r="C322" s="66"/>
      <c r="D322" s="66"/>
      <c r="E322" s="66"/>
      <c r="F322" s="66"/>
      <c r="G322" s="5"/>
      <c r="H322" s="66"/>
      <c r="I322" s="66"/>
      <c r="J322" s="68" t="str">
        <f t="shared" si="18"/>
        <v/>
      </c>
      <c r="K322" s="68" t="str">
        <f t="shared" si="19"/>
        <v/>
      </c>
      <c r="L322" s="83" t="str">
        <f>IF(B322="","",IF($P$7="Steel",2,IF($P$7="Fireprotect",VLOOKUP(MAX(C322:F322),'The Costumer''s Details'!$AD$15:$AF$18,3),VLOOKUP(MAX(C322:F322),'The Costumer''s Details'!$AD$10:$AF$13,3))))</f>
        <v/>
      </c>
      <c r="M322" s="68" t="str">
        <f t="shared" si="16"/>
        <v/>
      </c>
      <c r="N322" s="68" t="str">
        <f t="shared" si="17"/>
        <v/>
      </c>
      <c r="O322" s="67"/>
      <c r="P322" s="12"/>
    </row>
    <row r="323" spans="1:16" ht="17.25" customHeight="1" x14ac:dyDescent="0.25">
      <c r="A323" s="104"/>
      <c r="B323" s="1"/>
      <c r="C323" s="66"/>
      <c r="D323" s="66"/>
      <c r="E323" s="66"/>
      <c r="F323" s="66"/>
      <c r="G323" s="5"/>
      <c r="H323" s="66"/>
      <c r="I323" s="66"/>
      <c r="J323" s="68" t="str">
        <f t="shared" si="18"/>
        <v/>
      </c>
      <c r="K323" s="68" t="str">
        <f t="shared" si="19"/>
        <v/>
      </c>
      <c r="L323" s="83" t="str">
        <f>IF(B323="","",IF($P$7="Steel",2,IF($P$7="Fireprotect",VLOOKUP(MAX(C323:F323),'The Costumer''s Details'!$AD$15:$AF$18,3),VLOOKUP(MAX(C323:F323),'The Costumer''s Details'!$AD$10:$AF$13,3))))</f>
        <v/>
      </c>
      <c r="M323" s="68" t="str">
        <f t="shared" si="16"/>
        <v/>
      </c>
      <c r="N323" s="68" t="str">
        <f t="shared" si="17"/>
        <v/>
      </c>
      <c r="O323" s="67"/>
      <c r="P323" s="12"/>
    </row>
    <row r="324" spans="1:16" ht="17.25" customHeight="1" x14ac:dyDescent="0.25">
      <c r="A324" s="104"/>
      <c r="B324" s="1"/>
      <c r="C324" s="66"/>
      <c r="D324" s="66"/>
      <c r="E324" s="66"/>
      <c r="F324" s="66"/>
      <c r="G324" s="5"/>
      <c r="H324" s="66"/>
      <c r="I324" s="66"/>
      <c r="J324" s="68" t="str">
        <f t="shared" si="18"/>
        <v/>
      </c>
      <c r="K324" s="68" t="str">
        <f t="shared" si="19"/>
        <v/>
      </c>
      <c r="L324" s="83" t="str">
        <f>IF(B324="","",IF($P$7="Steel",2,IF($P$7="Fireprotect",VLOOKUP(MAX(C324:F324),'The Costumer''s Details'!$AD$15:$AF$18,3),VLOOKUP(MAX(C324:F324),'The Costumer''s Details'!$AD$10:$AF$13,3))))</f>
        <v/>
      </c>
      <c r="M324" s="68" t="str">
        <f t="shared" si="16"/>
        <v/>
      </c>
      <c r="N324" s="68" t="str">
        <f t="shared" si="17"/>
        <v/>
      </c>
      <c r="O324" s="67"/>
      <c r="P324" s="12"/>
    </row>
    <row r="325" spans="1:16" ht="17.25" customHeight="1" x14ac:dyDescent="0.25">
      <c r="A325" s="104"/>
      <c r="B325" s="1"/>
      <c r="C325" s="66"/>
      <c r="D325" s="66"/>
      <c r="E325" s="66"/>
      <c r="F325" s="66"/>
      <c r="G325" s="5"/>
      <c r="H325" s="66"/>
      <c r="I325" s="66"/>
      <c r="J325" s="68" t="str">
        <f t="shared" si="18"/>
        <v/>
      </c>
      <c r="K325" s="68" t="str">
        <f t="shared" si="19"/>
        <v/>
      </c>
      <c r="L325" s="83" t="str">
        <f>IF(B325="","",IF($P$7="Steel",2,IF($P$7="Fireprotect",VLOOKUP(MAX(C325:F325),'The Costumer''s Details'!$AD$15:$AF$18,3),VLOOKUP(MAX(C325:F325),'The Costumer''s Details'!$AD$10:$AF$13,3))))</f>
        <v/>
      </c>
      <c r="M325" s="68" t="str">
        <f t="shared" si="16"/>
        <v/>
      </c>
      <c r="N325" s="68" t="str">
        <f t="shared" si="17"/>
        <v/>
      </c>
      <c r="O325" s="67"/>
      <c r="P325" s="12"/>
    </row>
    <row r="326" spans="1:16" ht="17.25" customHeight="1" x14ac:dyDescent="0.25">
      <c r="A326" s="104"/>
      <c r="B326" s="1"/>
      <c r="C326" s="66"/>
      <c r="D326" s="66"/>
      <c r="E326" s="66"/>
      <c r="F326" s="66"/>
      <c r="G326" s="5"/>
      <c r="H326" s="66"/>
      <c r="I326" s="66"/>
      <c r="J326" s="68" t="str">
        <f t="shared" si="18"/>
        <v/>
      </c>
      <c r="K326" s="68" t="str">
        <f t="shared" si="19"/>
        <v/>
      </c>
      <c r="L326" s="83" t="str">
        <f>IF(B326="","",IF($P$7="Steel",2,IF($P$7="Fireprotect",VLOOKUP(MAX(C326:F326),'The Costumer''s Details'!$AD$15:$AF$18,3),VLOOKUP(MAX(C326:F326),'The Costumer''s Details'!$AD$10:$AF$13,3))))</f>
        <v/>
      </c>
      <c r="M326" s="68" t="str">
        <f t="shared" si="16"/>
        <v/>
      </c>
      <c r="N326" s="68" t="str">
        <f t="shared" si="17"/>
        <v/>
      </c>
      <c r="O326" s="67"/>
      <c r="P326" s="12"/>
    </row>
    <row r="327" spans="1:16" ht="17.25" customHeight="1" x14ac:dyDescent="0.25">
      <c r="A327" s="104"/>
      <c r="B327" s="1"/>
      <c r="C327" s="66"/>
      <c r="D327" s="66"/>
      <c r="E327" s="66"/>
      <c r="F327" s="66"/>
      <c r="G327" s="5"/>
      <c r="H327" s="66"/>
      <c r="I327" s="66"/>
      <c r="J327" s="68" t="str">
        <f t="shared" si="18"/>
        <v/>
      </c>
      <c r="K327" s="68" t="str">
        <f t="shared" si="19"/>
        <v/>
      </c>
      <c r="L327" s="83" t="str">
        <f>IF(B327="","",IF($P$7="Steel",2,IF($P$7="Fireprotect",VLOOKUP(MAX(C327:F327),'The Costumer''s Details'!$AD$15:$AF$18,3),VLOOKUP(MAX(C327:F327),'The Costumer''s Details'!$AD$10:$AF$13,3))))</f>
        <v/>
      </c>
      <c r="M327" s="68" t="str">
        <f t="shared" si="16"/>
        <v/>
      </c>
      <c r="N327" s="68" t="str">
        <f t="shared" si="17"/>
        <v/>
      </c>
      <c r="O327" s="67"/>
      <c r="P327" s="12"/>
    </row>
    <row r="328" spans="1:16" ht="17.25" customHeight="1" x14ac:dyDescent="0.25">
      <c r="A328" s="104"/>
      <c r="B328" s="1"/>
      <c r="C328" s="66"/>
      <c r="D328" s="66"/>
      <c r="E328" s="66"/>
      <c r="F328" s="66"/>
      <c r="G328" s="5"/>
      <c r="H328" s="66"/>
      <c r="I328" s="66"/>
      <c r="J328" s="68" t="str">
        <f t="shared" si="18"/>
        <v/>
      </c>
      <c r="K328" s="68" t="str">
        <f t="shared" si="19"/>
        <v/>
      </c>
      <c r="L328" s="83" t="str">
        <f>IF(B328="","",IF($P$7="Steel",2,IF($P$7="Fireprotect",VLOOKUP(MAX(C328:F328),'The Costumer''s Details'!$AD$15:$AF$18,3),VLOOKUP(MAX(C328:F328),'The Costumer''s Details'!$AD$10:$AF$13,3))))</f>
        <v/>
      </c>
      <c r="M328" s="68" t="str">
        <f t="shared" si="16"/>
        <v/>
      </c>
      <c r="N328" s="68" t="str">
        <f t="shared" si="17"/>
        <v/>
      </c>
      <c r="O328" s="67"/>
      <c r="P328" s="12"/>
    </row>
    <row r="329" spans="1:16" ht="17.25" customHeight="1" x14ac:dyDescent="0.25">
      <c r="A329" s="104"/>
      <c r="B329" s="1"/>
      <c r="C329" s="66"/>
      <c r="D329" s="66"/>
      <c r="E329" s="66"/>
      <c r="F329" s="66"/>
      <c r="G329" s="5"/>
      <c r="H329" s="66"/>
      <c r="I329" s="66"/>
      <c r="J329" s="68" t="str">
        <f t="shared" si="18"/>
        <v/>
      </c>
      <c r="K329" s="68" t="str">
        <f t="shared" si="19"/>
        <v/>
      </c>
      <c r="L329" s="83" t="str">
        <f>IF(B329="","",IF($P$7="Steel",2,IF($P$7="Fireprotect",VLOOKUP(MAX(C329:F329),'The Costumer''s Details'!$AD$15:$AF$18,3),VLOOKUP(MAX(C329:F329),'The Costumer''s Details'!$AD$10:$AF$13,3))))</f>
        <v/>
      </c>
      <c r="M329" s="68" t="str">
        <f t="shared" si="16"/>
        <v/>
      </c>
      <c r="N329" s="68" t="str">
        <f t="shared" si="17"/>
        <v/>
      </c>
      <c r="O329" s="67"/>
      <c r="P329" s="12"/>
    </row>
    <row r="330" spans="1:16" ht="17.25" customHeight="1" x14ac:dyDescent="0.25">
      <c r="A330" s="104"/>
      <c r="B330" s="1"/>
      <c r="C330" s="66"/>
      <c r="D330" s="66"/>
      <c r="E330" s="66"/>
      <c r="F330" s="66"/>
      <c r="G330" s="5"/>
      <c r="H330" s="66"/>
      <c r="I330" s="66"/>
      <c r="J330" s="68" t="str">
        <f t="shared" si="18"/>
        <v/>
      </c>
      <c r="K330" s="68" t="str">
        <f t="shared" si="19"/>
        <v/>
      </c>
      <c r="L330" s="83" t="str">
        <f>IF(B330="","",IF($P$7="Steel",2,IF($P$7="Fireprotect",VLOOKUP(MAX(C330:F330),'The Costumer''s Details'!$AD$15:$AF$18,3),VLOOKUP(MAX(C330:F330),'The Costumer''s Details'!$AD$10:$AF$13,3))))</f>
        <v/>
      </c>
      <c r="M330" s="68" t="str">
        <f t="shared" si="16"/>
        <v/>
      </c>
      <c r="N330" s="68" t="str">
        <f t="shared" si="17"/>
        <v/>
      </c>
      <c r="O330" s="67"/>
      <c r="P330" s="12"/>
    </row>
    <row r="331" spans="1:16" ht="17.25" customHeight="1" x14ac:dyDescent="0.25">
      <c r="A331" s="104"/>
      <c r="B331" s="1"/>
      <c r="C331" s="66"/>
      <c r="D331" s="66"/>
      <c r="E331" s="66"/>
      <c r="F331" s="66"/>
      <c r="G331" s="5"/>
      <c r="H331" s="66"/>
      <c r="I331" s="66"/>
      <c r="J331" s="68" t="str">
        <f t="shared" si="18"/>
        <v/>
      </c>
      <c r="K331" s="68" t="str">
        <f t="shared" si="19"/>
        <v/>
      </c>
      <c r="L331" s="83" t="str">
        <f>IF(B331="","",IF($P$7="Steel",2,IF($P$7="Fireprotect",VLOOKUP(MAX(C331:F331),'The Costumer''s Details'!$AD$15:$AF$18,3),VLOOKUP(MAX(C331:F331),'The Costumer''s Details'!$AD$10:$AF$13,3))))</f>
        <v/>
      </c>
      <c r="M331" s="68" t="str">
        <f t="shared" si="16"/>
        <v/>
      </c>
      <c r="N331" s="68" t="str">
        <f t="shared" si="17"/>
        <v/>
      </c>
      <c r="O331" s="67"/>
      <c r="P331" s="12"/>
    </row>
    <row r="332" spans="1:16" ht="17.25" customHeight="1" x14ac:dyDescent="0.25">
      <c r="A332" s="104"/>
      <c r="B332" s="1"/>
      <c r="C332" s="66"/>
      <c r="D332" s="66"/>
      <c r="E332" s="66"/>
      <c r="F332" s="66"/>
      <c r="G332" s="5"/>
      <c r="H332" s="66"/>
      <c r="I332" s="66"/>
      <c r="J332" s="68" t="str">
        <f t="shared" si="18"/>
        <v/>
      </c>
      <c r="K332" s="68" t="str">
        <f t="shared" si="19"/>
        <v/>
      </c>
      <c r="L332" s="83" t="str">
        <f>IF(B332="","",IF($P$7="Steel",2,IF($P$7="Fireprotect",VLOOKUP(MAX(C332:F332),'The Costumer''s Details'!$AD$15:$AF$18,3),VLOOKUP(MAX(C332:F332),'The Costumer''s Details'!$AD$10:$AF$13,3))))</f>
        <v/>
      </c>
      <c r="M332" s="68" t="str">
        <f t="shared" ref="M332:M397" si="20">IF(B332="","",IF(OR($P$7="Fireprotect",$P$7="Steel"),30,IF(MAX(C332:D332)&lt;=750,20,IF(MAX(C332:D332)&lt;=2000,30,40))))</f>
        <v/>
      </c>
      <c r="N332" s="68" t="str">
        <f t="shared" ref="N332:N397" si="21">IF(B332="","",IF(OR($P$7="Fireprotect",$P$7="Steel"),30,IF(MAX(E332:F332)&lt;=750,20,IF(MAX(E332:F332)&lt;=2000,30,40))))</f>
        <v/>
      </c>
      <c r="O332" s="67"/>
      <c r="P332" s="12"/>
    </row>
    <row r="333" spans="1:16" ht="17.25" customHeight="1" x14ac:dyDescent="0.25">
      <c r="A333" s="104"/>
      <c r="B333" s="1"/>
      <c r="C333" s="66"/>
      <c r="D333" s="66"/>
      <c r="E333" s="66"/>
      <c r="F333" s="66"/>
      <c r="G333" s="5"/>
      <c r="H333" s="66"/>
      <c r="I333" s="66"/>
      <c r="J333" s="68" t="str">
        <f t="shared" ref="J333:J396" si="22">IF(B333="","",40)</f>
        <v/>
      </c>
      <c r="K333" s="68" t="str">
        <f t="shared" ref="K333:K396" si="23">J333</f>
        <v/>
      </c>
      <c r="L333" s="83" t="str">
        <f>IF(B333="","",IF($P$7="Steel",2,IF($P$7="Fireprotect",VLOOKUP(MAX(C333:F333),'The Costumer''s Details'!$AD$15:$AF$18,3),VLOOKUP(MAX(C333:F333),'The Costumer''s Details'!$AD$10:$AF$13,3))))</f>
        <v/>
      </c>
      <c r="M333" s="68" t="str">
        <f t="shared" si="20"/>
        <v/>
      </c>
      <c r="N333" s="68" t="str">
        <f t="shared" si="21"/>
        <v/>
      </c>
      <c r="O333" s="67"/>
      <c r="P333" s="12"/>
    </row>
    <row r="334" spans="1:16" ht="17.25" customHeight="1" x14ac:dyDescent="0.25">
      <c r="A334" s="104"/>
      <c r="B334" s="1"/>
      <c r="C334" s="66"/>
      <c r="D334" s="66"/>
      <c r="E334" s="66"/>
      <c r="F334" s="66"/>
      <c r="G334" s="5"/>
      <c r="H334" s="66"/>
      <c r="I334" s="66"/>
      <c r="J334" s="68" t="str">
        <f t="shared" si="22"/>
        <v/>
      </c>
      <c r="K334" s="68" t="str">
        <f t="shared" si="23"/>
        <v/>
      </c>
      <c r="L334" s="83" t="str">
        <f>IF(B334="","",IF($P$7="Steel",2,IF($P$7="Fireprotect",VLOOKUP(MAX(C334:F334),'The Costumer''s Details'!$AD$15:$AF$18,3),VLOOKUP(MAX(C334:F334),'The Costumer''s Details'!$AD$10:$AF$13,3))))</f>
        <v/>
      </c>
      <c r="M334" s="68" t="str">
        <f t="shared" si="20"/>
        <v/>
      </c>
      <c r="N334" s="68" t="str">
        <f t="shared" si="21"/>
        <v/>
      </c>
      <c r="O334" s="67"/>
      <c r="P334" s="12"/>
    </row>
    <row r="335" spans="1:16" ht="17.25" customHeight="1" x14ac:dyDescent="0.25">
      <c r="A335" s="104"/>
      <c r="B335" s="1"/>
      <c r="C335" s="66"/>
      <c r="D335" s="66"/>
      <c r="E335" s="66"/>
      <c r="F335" s="66"/>
      <c r="G335" s="5"/>
      <c r="H335" s="66"/>
      <c r="I335" s="66"/>
      <c r="J335" s="68" t="str">
        <f t="shared" si="22"/>
        <v/>
      </c>
      <c r="K335" s="68" t="str">
        <f t="shared" si="23"/>
        <v/>
      </c>
      <c r="L335" s="83" t="str">
        <f>IF(B335="","",IF($P$7="Steel",2,IF($P$7="Fireprotect",VLOOKUP(MAX(C335:F335),'The Costumer''s Details'!$AD$15:$AF$18,3),VLOOKUP(MAX(C335:F335),'The Costumer''s Details'!$AD$10:$AF$13,3))))</f>
        <v/>
      </c>
      <c r="M335" s="68" t="str">
        <f t="shared" si="20"/>
        <v/>
      </c>
      <c r="N335" s="68" t="str">
        <f t="shared" si="21"/>
        <v/>
      </c>
      <c r="O335" s="67"/>
      <c r="P335" s="12"/>
    </row>
    <row r="336" spans="1:16" ht="17.25" customHeight="1" x14ac:dyDescent="0.25">
      <c r="A336" s="104"/>
      <c r="B336" s="1"/>
      <c r="C336" s="66"/>
      <c r="D336" s="66"/>
      <c r="E336" s="66"/>
      <c r="F336" s="66"/>
      <c r="G336" s="5"/>
      <c r="H336" s="66"/>
      <c r="I336" s="66"/>
      <c r="J336" s="68" t="str">
        <f t="shared" si="22"/>
        <v/>
      </c>
      <c r="K336" s="68" t="str">
        <f t="shared" si="23"/>
        <v/>
      </c>
      <c r="L336" s="83" t="str">
        <f>IF(B336="","",IF($P$7="Steel",2,IF($P$7="Fireprotect",VLOOKUP(MAX(C336:F336),'The Costumer''s Details'!$AD$15:$AF$18,3),VLOOKUP(MAX(C336:F336),'The Costumer''s Details'!$AD$10:$AF$13,3))))</f>
        <v/>
      </c>
      <c r="M336" s="68" t="str">
        <f t="shared" si="20"/>
        <v/>
      </c>
      <c r="N336" s="68" t="str">
        <f t="shared" si="21"/>
        <v/>
      </c>
      <c r="O336" s="67"/>
      <c r="P336" s="12"/>
    </row>
    <row r="337" spans="1:16" ht="17.25" customHeight="1" x14ac:dyDescent="0.25">
      <c r="A337" s="104"/>
      <c r="B337" s="1"/>
      <c r="C337" s="66"/>
      <c r="D337" s="66"/>
      <c r="E337" s="66"/>
      <c r="F337" s="66"/>
      <c r="G337" s="5"/>
      <c r="H337" s="66"/>
      <c r="I337" s="66"/>
      <c r="J337" s="68" t="str">
        <f t="shared" si="22"/>
        <v/>
      </c>
      <c r="K337" s="68" t="str">
        <f t="shared" si="23"/>
        <v/>
      </c>
      <c r="L337" s="83" t="str">
        <f>IF(B337="","",IF($P$7="Steel",2,IF($P$7="Fireprotect",VLOOKUP(MAX(C337:F337),'The Costumer''s Details'!$AD$15:$AF$18,3),VLOOKUP(MAX(C337:F337),'The Costumer''s Details'!$AD$10:$AF$13,3))))</f>
        <v/>
      </c>
      <c r="M337" s="68" t="str">
        <f t="shared" si="20"/>
        <v/>
      </c>
      <c r="N337" s="68" t="str">
        <f t="shared" si="21"/>
        <v/>
      </c>
      <c r="O337" s="67"/>
      <c r="P337" s="12"/>
    </row>
    <row r="338" spans="1:16" ht="17.25" customHeight="1" x14ac:dyDescent="0.25">
      <c r="A338" s="104"/>
      <c r="B338" s="1"/>
      <c r="C338" s="66"/>
      <c r="D338" s="66"/>
      <c r="E338" s="66"/>
      <c r="F338" s="66"/>
      <c r="G338" s="5"/>
      <c r="H338" s="66"/>
      <c r="I338" s="66"/>
      <c r="J338" s="68" t="str">
        <f t="shared" si="22"/>
        <v/>
      </c>
      <c r="K338" s="68" t="str">
        <f t="shared" si="23"/>
        <v/>
      </c>
      <c r="L338" s="83" t="str">
        <f>IF(B338="","",IF($P$7="Steel",2,IF($P$7="Fireprotect",VLOOKUP(MAX(C338:F338),'The Costumer''s Details'!$AD$15:$AF$18,3),VLOOKUP(MAX(C338:F338),'The Costumer''s Details'!$AD$10:$AF$13,3))))</f>
        <v/>
      </c>
      <c r="M338" s="68" t="str">
        <f t="shared" si="20"/>
        <v/>
      </c>
      <c r="N338" s="68" t="str">
        <f t="shared" si="21"/>
        <v/>
      </c>
      <c r="O338" s="67"/>
      <c r="P338" s="12"/>
    </row>
    <row r="339" spans="1:16" ht="17.25" customHeight="1" x14ac:dyDescent="0.25">
      <c r="A339" s="104"/>
      <c r="B339" s="1"/>
      <c r="C339" s="66"/>
      <c r="D339" s="66"/>
      <c r="E339" s="66"/>
      <c r="F339" s="66"/>
      <c r="G339" s="5"/>
      <c r="H339" s="66"/>
      <c r="I339" s="66"/>
      <c r="J339" s="68" t="str">
        <f t="shared" si="22"/>
        <v/>
      </c>
      <c r="K339" s="68" t="str">
        <f t="shared" si="23"/>
        <v/>
      </c>
      <c r="L339" s="83" t="str">
        <f>IF(B339="","",IF($P$7="Steel",2,IF($P$7="Fireprotect",VLOOKUP(MAX(C339:F339),'The Costumer''s Details'!$AD$15:$AF$18,3),VLOOKUP(MAX(C339:F339),'The Costumer''s Details'!$AD$10:$AF$13,3))))</f>
        <v/>
      </c>
      <c r="M339" s="68" t="str">
        <f t="shared" si="20"/>
        <v/>
      </c>
      <c r="N339" s="68" t="str">
        <f t="shared" si="21"/>
        <v/>
      </c>
      <c r="O339" s="67"/>
      <c r="P339" s="12"/>
    </row>
    <row r="340" spans="1:16" ht="17.25" customHeight="1" x14ac:dyDescent="0.25">
      <c r="A340" s="104"/>
      <c r="B340" s="1"/>
      <c r="C340" s="66"/>
      <c r="D340" s="66"/>
      <c r="E340" s="66"/>
      <c r="F340" s="66"/>
      <c r="G340" s="5"/>
      <c r="H340" s="66"/>
      <c r="I340" s="66"/>
      <c r="J340" s="68" t="str">
        <f t="shared" si="22"/>
        <v/>
      </c>
      <c r="K340" s="68" t="str">
        <f t="shared" si="23"/>
        <v/>
      </c>
      <c r="L340" s="83" t="str">
        <f>IF(B340="","",IF($P$7="Steel",2,IF($P$7="Fireprotect",VLOOKUP(MAX(C340:F340),'The Costumer''s Details'!$AD$15:$AF$18,3),VLOOKUP(MAX(C340:F340),'The Costumer''s Details'!$AD$10:$AF$13,3))))</f>
        <v/>
      </c>
      <c r="M340" s="68" t="str">
        <f t="shared" si="20"/>
        <v/>
      </c>
      <c r="N340" s="68" t="str">
        <f t="shared" si="21"/>
        <v/>
      </c>
      <c r="O340" s="67"/>
      <c r="P340" s="12"/>
    </row>
    <row r="341" spans="1:16" ht="17.25" customHeight="1" x14ac:dyDescent="0.25">
      <c r="A341" s="104"/>
      <c r="B341" s="1"/>
      <c r="C341" s="66"/>
      <c r="D341" s="66"/>
      <c r="E341" s="66"/>
      <c r="F341" s="66"/>
      <c r="G341" s="5"/>
      <c r="H341" s="66"/>
      <c r="I341" s="66"/>
      <c r="J341" s="68" t="str">
        <f t="shared" si="22"/>
        <v/>
      </c>
      <c r="K341" s="68" t="str">
        <f t="shared" si="23"/>
        <v/>
      </c>
      <c r="L341" s="83" t="str">
        <f>IF(B341="","",IF($P$7="Steel",2,IF($P$7="Fireprotect",VLOOKUP(MAX(C341:F341),'The Costumer''s Details'!$AD$15:$AF$18,3),VLOOKUP(MAX(C341:F341),'The Costumer''s Details'!$AD$10:$AF$13,3))))</f>
        <v/>
      </c>
      <c r="M341" s="68" t="str">
        <f t="shared" si="20"/>
        <v/>
      </c>
      <c r="N341" s="68" t="str">
        <f t="shared" si="21"/>
        <v/>
      </c>
      <c r="O341" s="67"/>
      <c r="P341" s="12"/>
    </row>
    <row r="342" spans="1:16" ht="17.25" customHeight="1" x14ac:dyDescent="0.25">
      <c r="A342" s="104"/>
      <c r="B342" s="1"/>
      <c r="C342" s="66"/>
      <c r="D342" s="66"/>
      <c r="E342" s="66"/>
      <c r="F342" s="66"/>
      <c r="G342" s="5"/>
      <c r="H342" s="66"/>
      <c r="I342" s="66"/>
      <c r="J342" s="68" t="str">
        <f t="shared" si="22"/>
        <v/>
      </c>
      <c r="K342" s="68" t="str">
        <f t="shared" si="23"/>
        <v/>
      </c>
      <c r="L342" s="83" t="str">
        <f>IF(B342="","",IF($P$7="Steel",2,IF($P$7="Fireprotect",VLOOKUP(MAX(C342:F342),'The Costumer''s Details'!$AD$15:$AF$18,3),VLOOKUP(MAX(C342:F342),'The Costumer''s Details'!$AD$10:$AF$13,3))))</f>
        <v/>
      </c>
      <c r="M342" s="68" t="str">
        <f t="shared" si="20"/>
        <v/>
      </c>
      <c r="N342" s="68" t="str">
        <f t="shared" si="21"/>
        <v/>
      </c>
      <c r="O342" s="67"/>
      <c r="P342" s="12"/>
    </row>
    <row r="343" spans="1:16" ht="17.25" customHeight="1" x14ac:dyDescent="0.25">
      <c r="A343" s="104"/>
      <c r="B343" s="1"/>
      <c r="C343" s="66"/>
      <c r="D343" s="66"/>
      <c r="E343" s="66"/>
      <c r="F343" s="66"/>
      <c r="G343" s="5"/>
      <c r="H343" s="66"/>
      <c r="I343" s="66"/>
      <c r="J343" s="68" t="str">
        <f t="shared" si="22"/>
        <v/>
      </c>
      <c r="K343" s="68" t="str">
        <f t="shared" si="23"/>
        <v/>
      </c>
      <c r="L343" s="83" t="str">
        <f>IF(B343="","",IF($P$7="Steel",2,IF($P$7="Fireprotect",VLOOKUP(MAX(C343:F343),'The Costumer''s Details'!$AD$15:$AF$18,3),VLOOKUP(MAX(C343:F343),'The Costumer''s Details'!$AD$10:$AF$13,3))))</f>
        <v/>
      </c>
      <c r="M343" s="68" t="str">
        <f t="shared" si="20"/>
        <v/>
      </c>
      <c r="N343" s="68" t="str">
        <f t="shared" si="21"/>
        <v/>
      </c>
      <c r="O343" s="67"/>
      <c r="P343" s="12"/>
    </row>
    <row r="344" spans="1:16" ht="17.25" customHeight="1" x14ac:dyDescent="0.25">
      <c r="A344" s="104"/>
      <c r="B344" s="1"/>
      <c r="C344" s="66"/>
      <c r="D344" s="66"/>
      <c r="E344" s="66"/>
      <c r="F344" s="66"/>
      <c r="G344" s="5"/>
      <c r="H344" s="66"/>
      <c r="I344" s="66"/>
      <c r="J344" s="68" t="str">
        <f t="shared" si="22"/>
        <v/>
      </c>
      <c r="K344" s="68" t="str">
        <f t="shared" si="23"/>
        <v/>
      </c>
      <c r="L344" s="83" t="str">
        <f>IF(B344="","",IF($P$7="Steel",2,IF($P$7="Fireprotect",VLOOKUP(MAX(C344:F344),'The Costumer''s Details'!$AD$15:$AF$18,3),VLOOKUP(MAX(C344:F344),'The Costumer''s Details'!$AD$10:$AF$13,3))))</f>
        <v/>
      </c>
      <c r="M344" s="68" t="str">
        <f t="shared" si="20"/>
        <v/>
      </c>
      <c r="N344" s="68" t="str">
        <f t="shared" si="21"/>
        <v/>
      </c>
      <c r="O344" s="67"/>
      <c r="P344" s="12"/>
    </row>
    <row r="345" spans="1:16" ht="17.25" customHeight="1" x14ac:dyDescent="0.25">
      <c r="A345" s="104"/>
      <c r="B345" s="1"/>
      <c r="C345" s="66"/>
      <c r="D345" s="66"/>
      <c r="E345" s="66"/>
      <c r="F345" s="66"/>
      <c r="G345" s="5"/>
      <c r="H345" s="66"/>
      <c r="I345" s="66"/>
      <c r="J345" s="68" t="str">
        <f t="shared" si="22"/>
        <v/>
      </c>
      <c r="K345" s="68" t="str">
        <f t="shared" si="23"/>
        <v/>
      </c>
      <c r="L345" s="83" t="str">
        <f>IF(B345="","",IF($P$7="Steel",2,IF($P$7="Fireprotect",VLOOKUP(MAX(C345:F345),'The Costumer''s Details'!$AD$15:$AF$18,3),VLOOKUP(MAX(C345:F345),'The Costumer''s Details'!$AD$10:$AF$13,3))))</f>
        <v/>
      </c>
      <c r="M345" s="68" t="str">
        <f t="shared" si="20"/>
        <v/>
      </c>
      <c r="N345" s="68" t="str">
        <f t="shared" si="21"/>
        <v/>
      </c>
      <c r="O345" s="67"/>
      <c r="P345" s="12"/>
    </row>
    <row r="346" spans="1:16" ht="17.25" customHeight="1" x14ac:dyDescent="0.25">
      <c r="A346" s="104"/>
      <c r="B346" s="1"/>
      <c r="C346" s="66"/>
      <c r="D346" s="66"/>
      <c r="E346" s="66"/>
      <c r="F346" s="66"/>
      <c r="G346" s="5"/>
      <c r="H346" s="66"/>
      <c r="I346" s="66"/>
      <c r="J346" s="68" t="str">
        <f t="shared" si="22"/>
        <v/>
      </c>
      <c r="K346" s="68" t="str">
        <f t="shared" si="23"/>
        <v/>
      </c>
      <c r="L346" s="83" t="str">
        <f>IF(B346="","",IF($P$7="Steel",2,IF($P$7="Fireprotect",VLOOKUP(MAX(C346:F346),'The Costumer''s Details'!$AD$15:$AF$18,3),VLOOKUP(MAX(C346:F346),'The Costumer''s Details'!$AD$10:$AF$13,3))))</f>
        <v/>
      </c>
      <c r="M346" s="68" t="str">
        <f t="shared" si="20"/>
        <v/>
      </c>
      <c r="N346" s="68" t="str">
        <f t="shared" si="21"/>
        <v/>
      </c>
      <c r="O346" s="67"/>
      <c r="P346" s="12"/>
    </row>
    <row r="347" spans="1:16" ht="17.25" customHeight="1" x14ac:dyDescent="0.25">
      <c r="A347" s="104"/>
      <c r="B347" s="1"/>
      <c r="C347" s="66"/>
      <c r="D347" s="66"/>
      <c r="E347" s="66"/>
      <c r="F347" s="66"/>
      <c r="G347" s="5"/>
      <c r="H347" s="66"/>
      <c r="I347" s="66"/>
      <c r="J347" s="68" t="str">
        <f t="shared" si="22"/>
        <v/>
      </c>
      <c r="K347" s="68" t="str">
        <f t="shared" si="23"/>
        <v/>
      </c>
      <c r="L347" s="83" t="str">
        <f>IF(B347="","",IF($P$7="Steel",2,IF($P$7="Fireprotect",VLOOKUP(MAX(C347:F347),'The Costumer''s Details'!$AD$15:$AF$18,3),VLOOKUP(MAX(C347:F347),'The Costumer''s Details'!$AD$10:$AF$13,3))))</f>
        <v/>
      </c>
      <c r="M347" s="68" t="str">
        <f t="shared" si="20"/>
        <v/>
      </c>
      <c r="N347" s="68" t="str">
        <f t="shared" si="21"/>
        <v/>
      </c>
      <c r="O347" s="67"/>
      <c r="P347" s="12"/>
    </row>
    <row r="348" spans="1:16" ht="17.25" customHeight="1" x14ac:dyDescent="0.25">
      <c r="A348" s="104"/>
      <c r="B348" s="1"/>
      <c r="C348" s="66"/>
      <c r="D348" s="66"/>
      <c r="E348" s="66"/>
      <c r="F348" s="66"/>
      <c r="G348" s="5"/>
      <c r="H348" s="66"/>
      <c r="I348" s="66"/>
      <c r="J348" s="68" t="str">
        <f t="shared" si="22"/>
        <v/>
      </c>
      <c r="K348" s="68" t="str">
        <f t="shared" si="23"/>
        <v/>
      </c>
      <c r="L348" s="83" t="str">
        <f>IF(B348="","",IF($P$7="Steel",2,IF($P$7="Fireprotect",VLOOKUP(MAX(C348:F348),'The Costumer''s Details'!$AD$15:$AF$18,3),VLOOKUP(MAX(C348:F348),'The Costumer''s Details'!$AD$10:$AF$13,3))))</f>
        <v/>
      </c>
      <c r="M348" s="68" t="str">
        <f t="shared" si="20"/>
        <v/>
      </c>
      <c r="N348" s="68" t="str">
        <f t="shared" si="21"/>
        <v/>
      </c>
      <c r="O348" s="67"/>
      <c r="P348" s="12"/>
    </row>
    <row r="349" spans="1:16" ht="17.25" customHeight="1" x14ac:dyDescent="0.25">
      <c r="A349" s="104"/>
      <c r="B349" s="1"/>
      <c r="C349" s="66"/>
      <c r="D349" s="66"/>
      <c r="E349" s="66"/>
      <c r="F349" s="66"/>
      <c r="G349" s="5"/>
      <c r="H349" s="66"/>
      <c r="I349" s="66"/>
      <c r="J349" s="68" t="str">
        <f t="shared" si="22"/>
        <v/>
      </c>
      <c r="K349" s="68" t="str">
        <f t="shared" si="23"/>
        <v/>
      </c>
      <c r="L349" s="83" t="str">
        <f>IF(B349="","",IF($P$7="Steel",2,IF($P$7="Fireprotect",VLOOKUP(MAX(C349:F349),'The Costumer''s Details'!$AD$15:$AF$18,3),VLOOKUP(MAX(C349:F349),'The Costumer''s Details'!$AD$10:$AF$13,3))))</f>
        <v/>
      </c>
      <c r="M349" s="68" t="str">
        <f t="shared" si="20"/>
        <v/>
      </c>
      <c r="N349" s="68" t="str">
        <f t="shared" si="21"/>
        <v/>
      </c>
      <c r="O349" s="67"/>
      <c r="P349" s="12"/>
    </row>
    <row r="350" spans="1:16" ht="17.25" customHeight="1" x14ac:dyDescent="0.25">
      <c r="A350" s="104"/>
      <c r="B350" s="1"/>
      <c r="C350" s="66"/>
      <c r="D350" s="66"/>
      <c r="E350" s="66"/>
      <c r="F350" s="66"/>
      <c r="G350" s="5"/>
      <c r="H350" s="66"/>
      <c r="I350" s="66"/>
      <c r="J350" s="68" t="str">
        <f t="shared" si="22"/>
        <v/>
      </c>
      <c r="K350" s="68" t="str">
        <f t="shared" si="23"/>
        <v/>
      </c>
      <c r="L350" s="83" t="str">
        <f>IF(B350="","",IF($P$7="Steel",2,IF($P$7="Fireprotect",VLOOKUP(MAX(C350:F350),'The Costumer''s Details'!$AD$15:$AF$18,3),VLOOKUP(MAX(C350:F350),'The Costumer''s Details'!$AD$10:$AF$13,3))))</f>
        <v/>
      </c>
      <c r="M350" s="68" t="str">
        <f t="shared" si="20"/>
        <v/>
      </c>
      <c r="N350" s="68" t="str">
        <f t="shared" si="21"/>
        <v/>
      </c>
      <c r="O350" s="67"/>
      <c r="P350" s="12"/>
    </row>
    <row r="351" spans="1:16" ht="17.25" customHeight="1" x14ac:dyDescent="0.25">
      <c r="A351" s="104"/>
      <c r="B351" s="1"/>
      <c r="C351" s="66"/>
      <c r="D351" s="66"/>
      <c r="E351" s="66"/>
      <c r="F351" s="66"/>
      <c r="G351" s="5"/>
      <c r="H351" s="66"/>
      <c r="I351" s="66"/>
      <c r="J351" s="68" t="str">
        <f t="shared" si="22"/>
        <v/>
      </c>
      <c r="K351" s="68" t="str">
        <f t="shared" si="23"/>
        <v/>
      </c>
      <c r="L351" s="83" t="str">
        <f>IF(B351="","",IF($P$7="Steel",2,IF($P$7="Fireprotect",VLOOKUP(MAX(C351:F351),'The Costumer''s Details'!$AD$15:$AF$18,3),VLOOKUP(MAX(C351:F351),'The Costumer''s Details'!$AD$10:$AF$13,3))))</f>
        <v/>
      </c>
      <c r="M351" s="68" t="str">
        <f t="shared" si="20"/>
        <v/>
      </c>
      <c r="N351" s="68" t="str">
        <f t="shared" si="21"/>
        <v/>
      </c>
      <c r="O351" s="67"/>
      <c r="P351" s="12"/>
    </row>
    <row r="352" spans="1:16" ht="17.25" customHeight="1" x14ac:dyDescent="0.25">
      <c r="A352" s="104"/>
      <c r="B352" s="1"/>
      <c r="C352" s="66"/>
      <c r="D352" s="66"/>
      <c r="E352" s="66"/>
      <c r="F352" s="66"/>
      <c r="G352" s="5"/>
      <c r="H352" s="66"/>
      <c r="I352" s="66"/>
      <c r="J352" s="68" t="str">
        <f t="shared" si="22"/>
        <v/>
      </c>
      <c r="K352" s="68" t="str">
        <f t="shared" si="23"/>
        <v/>
      </c>
      <c r="L352" s="83" t="str">
        <f>IF(B352="","",IF($P$7="Steel",2,IF($P$7="Fireprotect",VLOOKUP(MAX(C352:F352),'The Costumer''s Details'!$AD$15:$AF$18,3),VLOOKUP(MAX(C352:F352),'The Costumer''s Details'!$AD$10:$AF$13,3))))</f>
        <v/>
      </c>
      <c r="M352" s="68" t="str">
        <f t="shared" si="20"/>
        <v/>
      </c>
      <c r="N352" s="68" t="str">
        <f t="shared" si="21"/>
        <v/>
      </c>
      <c r="O352" s="67"/>
      <c r="P352" s="12"/>
    </row>
    <row r="353" spans="1:16" ht="17.25" customHeight="1" x14ac:dyDescent="0.25">
      <c r="A353" s="104"/>
      <c r="B353" s="1"/>
      <c r="C353" s="66"/>
      <c r="D353" s="66"/>
      <c r="E353" s="66"/>
      <c r="F353" s="66"/>
      <c r="G353" s="5"/>
      <c r="H353" s="66"/>
      <c r="I353" s="66"/>
      <c r="J353" s="68" t="str">
        <f t="shared" si="22"/>
        <v/>
      </c>
      <c r="K353" s="68" t="str">
        <f t="shared" si="23"/>
        <v/>
      </c>
      <c r="L353" s="83" t="str">
        <f>IF(B353="","",IF($P$7="Steel",2,IF($P$7="Fireprotect",VLOOKUP(MAX(C353:F353),'The Costumer''s Details'!$AD$15:$AF$18,3),VLOOKUP(MAX(C353:F353),'The Costumer''s Details'!$AD$10:$AF$13,3))))</f>
        <v/>
      </c>
      <c r="M353" s="68" t="str">
        <f t="shared" si="20"/>
        <v/>
      </c>
      <c r="N353" s="68" t="str">
        <f t="shared" si="21"/>
        <v/>
      </c>
      <c r="O353" s="67"/>
      <c r="P353" s="12"/>
    </row>
    <row r="354" spans="1:16" ht="17.25" customHeight="1" x14ac:dyDescent="0.25">
      <c r="A354" s="104"/>
      <c r="B354" s="1"/>
      <c r="C354" s="66"/>
      <c r="D354" s="66"/>
      <c r="E354" s="66"/>
      <c r="F354" s="66"/>
      <c r="G354" s="5"/>
      <c r="H354" s="66"/>
      <c r="I354" s="66"/>
      <c r="J354" s="68" t="str">
        <f t="shared" si="22"/>
        <v/>
      </c>
      <c r="K354" s="68" t="str">
        <f t="shared" si="23"/>
        <v/>
      </c>
      <c r="L354" s="83" t="str">
        <f>IF(B354="","",IF($P$7="Steel",2,IF($P$7="Fireprotect",VLOOKUP(MAX(C354:F354),'The Costumer''s Details'!$AD$15:$AF$18,3),VLOOKUP(MAX(C354:F354),'The Costumer''s Details'!$AD$10:$AF$13,3))))</f>
        <v/>
      </c>
      <c r="M354" s="68" t="str">
        <f t="shared" si="20"/>
        <v/>
      </c>
      <c r="N354" s="68" t="str">
        <f t="shared" si="21"/>
        <v/>
      </c>
      <c r="O354" s="67"/>
      <c r="P354" s="12"/>
    </row>
    <row r="355" spans="1:16" ht="17.25" customHeight="1" x14ac:dyDescent="0.25">
      <c r="A355" s="104"/>
      <c r="B355" s="1"/>
      <c r="C355" s="66"/>
      <c r="D355" s="66"/>
      <c r="E355" s="66"/>
      <c r="F355" s="66"/>
      <c r="G355" s="5"/>
      <c r="H355" s="66"/>
      <c r="I355" s="66"/>
      <c r="J355" s="68" t="str">
        <f t="shared" si="22"/>
        <v/>
      </c>
      <c r="K355" s="68" t="str">
        <f t="shared" si="23"/>
        <v/>
      </c>
      <c r="L355" s="83" t="str">
        <f>IF(B355="","",IF($P$7="Steel",2,IF($P$7="Fireprotect",VLOOKUP(MAX(C355:F355),'The Costumer''s Details'!$AD$15:$AF$18,3),VLOOKUP(MAX(C355:F355),'The Costumer''s Details'!$AD$10:$AF$13,3))))</f>
        <v/>
      </c>
      <c r="M355" s="68" t="str">
        <f t="shared" si="20"/>
        <v/>
      </c>
      <c r="N355" s="68" t="str">
        <f t="shared" si="21"/>
        <v/>
      </c>
      <c r="O355" s="67"/>
      <c r="P355" s="12"/>
    </row>
    <row r="356" spans="1:16" ht="17.25" customHeight="1" x14ac:dyDescent="0.25">
      <c r="A356" s="104"/>
      <c r="B356" s="1"/>
      <c r="C356" s="66"/>
      <c r="D356" s="66"/>
      <c r="E356" s="66"/>
      <c r="F356" s="66"/>
      <c r="G356" s="5"/>
      <c r="H356" s="66"/>
      <c r="I356" s="66"/>
      <c r="J356" s="68" t="str">
        <f t="shared" si="22"/>
        <v/>
      </c>
      <c r="K356" s="68" t="str">
        <f t="shared" si="23"/>
        <v/>
      </c>
      <c r="L356" s="83" t="str">
        <f>IF(B356="","",IF($P$7="Steel",2,IF($P$7="Fireprotect",VLOOKUP(MAX(C356:F356),'The Costumer''s Details'!$AD$15:$AF$18,3),VLOOKUP(MAX(C356:F356),'The Costumer''s Details'!$AD$10:$AF$13,3))))</f>
        <v/>
      </c>
      <c r="M356" s="68" t="str">
        <f t="shared" si="20"/>
        <v/>
      </c>
      <c r="N356" s="68" t="str">
        <f t="shared" si="21"/>
        <v/>
      </c>
      <c r="O356" s="67"/>
      <c r="P356" s="12"/>
    </row>
    <row r="357" spans="1:16" ht="17.25" customHeight="1" x14ac:dyDescent="0.25">
      <c r="A357" s="104"/>
      <c r="B357" s="1"/>
      <c r="C357" s="66"/>
      <c r="D357" s="66"/>
      <c r="E357" s="66"/>
      <c r="F357" s="66"/>
      <c r="G357" s="5"/>
      <c r="H357" s="66"/>
      <c r="I357" s="66"/>
      <c r="J357" s="68" t="str">
        <f t="shared" si="22"/>
        <v/>
      </c>
      <c r="K357" s="68" t="str">
        <f t="shared" si="23"/>
        <v/>
      </c>
      <c r="L357" s="83" t="str">
        <f>IF(B357="","",IF($P$7="Steel",2,IF($P$7="Fireprotect",VLOOKUP(MAX(C357:F357),'The Costumer''s Details'!$AD$15:$AF$18,3),VLOOKUP(MAX(C357:F357),'The Costumer''s Details'!$AD$10:$AF$13,3))))</f>
        <v/>
      </c>
      <c r="M357" s="68" t="str">
        <f t="shared" si="20"/>
        <v/>
      </c>
      <c r="N357" s="68" t="str">
        <f t="shared" si="21"/>
        <v/>
      </c>
      <c r="O357" s="67"/>
      <c r="P357" s="12"/>
    </row>
    <row r="358" spans="1:16" ht="17.25" customHeight="1" x14ac:dyDescent="0.25">
      <c r="A358" s="104"/>
      <c r="B358" s="1"/>
      <c r="C358" s="66"/>
      <c r="D358" s="66"/>
      <c r="E358" s="66"/>
      <c r="F358" s="66"/>
      <c r="G358" s="5"/>
      <c r="H358" s="66"/>
      <c r="I358" s="66"/>
      <c r="J358" s="68" t="str">
        <f t="shared" si="22"/>
        <v/>
      </c>
      <c r="K358" s="68" t="str">
        <f t="shared" si="23"/>
        <v/>
      </c>
      <c r="L358" s="83" t="str">
        <f>IF(B358="","",IF($P$7="Steel",2,IF($P$7="Fireprotect",VLOOKUP(MAX(C358:F358),'The Costumer''s Details'!$AD$15:$AF$18,3),VLOOKUP(MAX(C358:F358),'The Costumer''s Details'!$AD$10:$AF$13,3))))</f>
        <v/>
      </c>
      <c r="M358" s="68" t="str">
        <f t="shared" si="20"/>
        <v/>
      </c>
      <c r="N358" s="68" t="str">
        <f t="shared" si="21"/>
        <v/>
      </c>
      <c r="O358" s="67"/>
      <c r="P358" s="12"/>
    </row>
    <row r="359" spans="1:16" ht="17.25" customHeight="1" x14ac:dyDescent="0.25">
      <c r="A359" s="104"/>
      <c r="B359" s="1"/>
      <c r="C359" s="66"/>
      <c r="D359" s="66"/>
      <c r="E359" s="66"/>
      <c r="F359" s="66"/>
      <c r="G359" s="5"/>
      <c r="H359" s="66"/>
      <c r="I359" s="66"/>
      <c r="J359" s="68" t="str">
        <f t="shared" si="22"/>
        <v/>
      </c>
      <c r="K359" s="68" t="str">
        <f t="shared" si="23"/>
        <v/>
      </c>
      <c r="L359" s="83" t="str">
        <f>IF(B359="","",IF($P$7="Steel",2,IF($P$7="Fireprotect",VLOOKUP(MAX(C359:F359),'The Costumer''s Details'!$AD$15:$AF$18,3),VLOOKUP(MAX(C359:F359),'The Costumer''s Details'!$AD$10:$AF$13,3))))</f>
        <v/>
      </c>
      <c r="M359" s="68" t="str">
        <f t="shared" si="20"/>
        <v/>
      </c>
      <c r="N359" s="68" t="str">
        <f t="shared" si="21"/>
        <v/>
      </c>
      <c r="O359" s="67"/>
      <c r="P359" s="12"/>
    </row>
    <row r="360" spans="1:16" ht="17.25" customHeight="1" x14ac:dyDescent="0.25">
      <c r="A360" s="104"/>
      <c r="B360" s="1"/>
      <c r="C360" s="66"/>
      <c r="D360" s="66"/>
      <c r="E360" s="66"/>
      <c r="F360" s="66"/>
      <c r="G360" s="5"/>
      <c r="H360" s="66"/>
      <c r="I360" s="66"/>
      <c r="J360" s="68" t="str">
        <f t="shared" si="22"/>
        <v/>
      </c>
      <c r="K360" s="68" t="str">
        <f t="shared" si="23"/>
        <v/>
      </c>
      <c r="L360" s="83" t="str">
        <f>IF(B360="","",IF($P$7="Steel",2,IF($P$7="Fireprotect",VLOOKUP(MAX(C360:F360),'The Costumer''s Details'!$AD$15:$AF$18,3),VLOOKUP(MAX(C360:F360),'The Costumer''s Details'!$AD$10:$AF$13,3))))</f>
        <v/>
      </c>
      <c r="M360" s="68" t="str">
        <f t="shared" si="20"/>
        <v/>
      </c>
      <c r="N360" s="68" t="str">
        <f t="shared" si="21"/>
        <v/>
      </c>
      <c r="O360" s="67"/>
      <c r="P360" s="12"/>
    </row>
    <row r="361" spans="1:16" ht="17.25" customHeight="1" x14ac:dyDescent="0.25">
      <c r="A361" s="104"/>
      <c r="B361" s="1"/>
      <c r="C361" s="66"/>
      <c r="D361" s="66"/>
      <c r="E361" s="66"/>
      <c r="F361" s="66"/>
      <c r="G361" s="5"/>
      <c r="H361" s="66"/>
      <c r="I361" s="66"/>
      <c r="J361" s="68" t="str">
        <f t="shared" si="22"/>
        <v/>
      </c>
      <c r="K361" s="68" t="str">
        <f t="shared" si="23"/>
        <v/>
      </c>
      <c r="L361" s="83" t="str">
        <f>IF(B361="","",IF($P$7="Steel",2,IF($P$7="Fireprotect",VLOOKUP(MAX(C361:F361),'The Costumer''s Details'!$AD$15:$AF$18,3),VLOOKUP(MAX(C361:F361),'The Costumer''s Details'!$AD$10:$AF$13,3))))</f>
        <v/>
      </c>
      <c r="M361" s="68" t="str">
        <f t="shared" si="20"/>
        <v/>
      </c>
      <c r="N361" s="68" t="str">
        <f t="shared" si="21"/>
        <v/>
      </c>
      <c r="O361" s="67"/>
      <c r="P361" s="12"/>
    </row>
    <row r="362" spans="1:16" ht="17.25" customHeight="1" x14ac:dyDescent="0.25">
      <c r="A362" s="104"/>
      <c r="B362" s="1"/>
      <c r="C362" s="66"/>
      <c r="D362" s="66"/>
      <c r="E362" s="66"/>
      <c r="F362" s="66"/>
      <c r="G362" s="5"/>
      <c r="H362" s="66"/>
      <c r="I362" s="66"/>
      <c r="J362" s="68" t="str">
        <f t="shared" si="22"/>
        <v/>
      </c>
      <c r="K362" s="68" t="str">
        <f t="shared" si="23"/>
        <v/>
      </c>
      <c r="L362" s="83" t="str">
        <f>IF(B362="","",IF($P$7="Steel",2,IF($P$7="Fireprotect",VLOOKUP(MAX(C362:F362),'The Costumer''s Details'!$AD$15:$AF$18,3),VLOOKUP(MAX(C362:F362),'The Costumer''s Details'!$AD$10:$AF$13,3))))</f>
        <v/>
      </c>
      <c r="M362" s="68" t="str">
        <f t="shared" si="20"/>
        <v/>
      </c>
      <c r="N362" s="68" t="str">
        <f t="shared" si="21"/>
        <v/>
      </c>
      <c r="O362" s="67"/>
      <c r="P362" s="12"/>
    </row>
    <row r="363" spans="1:16" ht="17.25" customHeight="1" x14ac:dyDescent="0.25">
      <c r="A363" s="104"/>
      <c r="B363" s="1"/>
      <c r="C363" s="66"/>
      <c r="D363" s="66"/>
      <c r="E363" s="66"/>
      <c r="F363" s="66"/>
      <c r="G363" s="5"/>
      <c r="H363" s="66"/>
      <c r="I363" s="66"/>
      <c r="J363" s="68" t="str">
        <f t="shared" si="22"/>
        <v/>
      </c>
      <c r="K363" s="68" t="str">
        <f t="shared" si="23"/>
        <v/>
      </c>
      <c r="L363" s="83" t="str">
        <f>IF(B363="","",IF($P$7="Steel",2,IF($P$7="Fireprotect",VLOOKUP(MAX(C363:F363),'The Costumer''s Details'!$AD$15:$AF$18,3),VLOOKUP(MAX(C363:F363),'The Costumer''s Details'!$AD$10:$AF$13,3))))</f>
        <v/>
      </c>
      <c r="M363" s="68" t="str">
        <f t="shared" si="20"/>
        <v/>
      </c>
      <c r="N363" s="68" t="str">
        <f t="shared" si="21"/>
        <v/>
      </c>
      <c r="O363" s="67"/>
      <c r="P363" s="12"/>
    </row>
    <row r="364" spans="1:16" ht="17.25" customHeight="1" x14ac:dyDescent="0.25">
      <c r="A364" s="104"/>
      <c r="B364" s="1"/>
      <c r="C364" s="66"/>
      <c r="D364" s="66"/>
      <c r="E364" s="66"/>
      <c r="F364" s="66"/>
      <c r="G364" s="5"/>
      <c r="H364" s="66"/>
      <c r="I364" s="66"/>
      <c r="J364" s="68" t="str">
        <f t="shared" si="22"/>
        <v/>
      </c>
      <c r="K364" s="68" t="str">
        <f t="shared" si="23"/>
        <v/>
      </c>
      <c r="L364" s="83" t="str">
        <f>IF(B364="","",IF($P$7="Steel",2,IF($P$7="Fireprotect",VLOOKUP(MAX(C364:F364),'The Costumer''s Details'!$AD$15:$AF$18,3),VLOOKUP(MAX(C364:F364),'The Costumer''s Details'!$AD$10:$AF$13,3))))</f>
        <v/>
      </c>
      <c r="M364" s="68" t="str">
        <f t="shared" si="20"/>
        <v/>
      </c>
      <c r="N364" s="68" t="str">
        <f t="shared" si="21"/>
        <v/>
      </c>
      <c r="O364" s="67"/>
      <c r="P364" s="12"/>
    </row>
    <row r="365" spans="1:16" ht="17.25" customHeight="1" x14ac:dyDescent="0.25">
      <c r="A365" s="104"/>
      <c r="B365" s="1"/>
      <c r="C365" s="66"/>
      <c r="D365" s="66"/>
      <c r="E365" s="66"/>
      <c r="F365" s="66"/>
      <c r="G365" s="5"/>
      <c r="H365" s="66"/>
      <c r="I365" s="66"/>
      <c r="J365" s="68" t="str">
        <f t="shared" si="22"/>
        <v/>
      </c>
      <c r="K365" s="68" t="str">
        <f t="shared" si="23"/>
        <v/>
      </c>
      <c r="L365" s="83" t="str">
        <f>IF(B365="","",IF($P$7="Steel",2,IF($P$7="Fireprotect",VLOOKUP(MAX(C365:F365),'The Costumer''s Details'!$AD$15:$AF$18,3),VLOOKUP(MAX(C365:F365),'The Costumer''s Details'!$AD$10:$AF$13,3))))</f>
        <v/>
      </c>
      <c r="M365" s="68" t="str">
        <f t="shared" si="20"/>
        <v/>
      </c>
      <c r="N365" s="68" t="str">
        <f t="shared" si="21"/>
        <v/>
      </c>
      <c r="O365" s="67"/>
      <c r="P365" s="12"/>
    </row>
    <row r="366" spans="1:16" ht="17.25" customHeight="1" x14ac:dyDescent="0.25">
      <c r="A366" s="104"/>
      <c r="B366" s="1"/>
      <c r="C366" s="66"/>
      <c r="D366" s="66"/>
      <c r="E366" s="66"/>
      <c r="F366" s="66"/>
      <c r="G366" s="5"/>
      <c r="H366" s="66"/>
      <c r="I366" s="66"/>
      <c r="J366" s="68" t="str">
        <f t="shared" si="22"/>
        <v/>
      </c>
      <c r="K366" s="68" t="str">
        <f t="shared" si="23"/>
        <v/>
      </c>
      <c r="L366" s="83" t="str">
        <f>IF(B366="","",IF($P$7="Steel",2,IF($P$7="Fireprotect",VLOOKUP(MAX(C366:F366),'The Costumer''s Details'!$AD$15:$AF$18,3),VLOOKUP(MAX(C366:F366),'The Costumer''s Details'!$AD$10:$AF$13,3))))</f>
        <v/>
      </c>
      <c r="M366" s="68" t="str">
        <f t="shared" si="20"/>
        <v/>
      </c>
      <c r="N366" s="68" t="str">
        <f t="shared" si="21"/>
        <v/>
      </c>
      <c r="O366" s="67"/>
      <c r="P366" s="12"/>
    </row>
    <row r="367" spans="1:16" ht="17.25" customHeight="1" x14ac:dyDescent="0.25">
      <c r="A367" s="104"/>
      <c r="B367" s="1"/>
      <c r="C367" s="66"/>
      <c r="D367" s="66"/>
      <c r="E367" s="66"/>
      <c r="F367" s="66"/>
      <c r="G367" s="5"/>
      <c r="H367" s="66"/>
      <c r="I367" s="66"/>
      <c r="J367" s="68" t="str">
        <f t="shared" si="22"/>
        <v/>
      </c>
      <c r="K367" s="68" t="str">
        <f t="shared" si="23"/>
        <v/>
      </c>
      <c r="L367" s="83" t="str">
        <f>IF(B367="","",IF($P$7="Steel",2,IF($P$7="Fireprotect",VLOOKUP(MAX(C367:F367),'The Costumer''s Details'!$AD$15:$AF$18,3),VLOOKUP(MAX(C367:F367),'The Costumer''s Details'!$AD$10:$AF$13,3))))</f>
        <v/>
      </c>
      <c r="M367" s="68" t="str">
        <f t="shared" si="20"/>
        <v/>
      </c>
      <c r="N367" s="68" t="str">
        <f t="shared" si="21"/>
        <v/>
      </c>
      <c r="O367" s="67"/>
      <c r="P367" s="12"/>
    </row>
    <row r="368" spans="1:16" ht="17.25" customHeight="1" x14ac:dyDescent="0.25">
      <c r="A368" s="104"/>
      <c r="B368" s="1"/>
      <c r="C368" s="66"/>
      <c r="D368" s="66"/>
      <c r="E368" s="66"/>
      <c r="F368" s="66"/>
      <c r="G368" s="5"/>
      <c r="H368" s="66"/>
      <c r="I368" s="66"/>
      <c r="J368" s="68" t="str">
        <f t="shared" si="22"/>
        <v/>
      </c>
      <c r="K368" s="68" t="str">
        <f t="shared" si="23"/>
        <v/>
      </c>
      <c r="L368" s="83" t="str">
        <f>IF(B368="","",IF($P$7="Steel",2,IF($P$7="Fireprotect",VLOOKUP(MAX(C368:F368),'The Costumer''s Details'!$AD$15:$AF$18,3),VLOOKUP(MAX(C368:F368),'The Costumer''s Details'!$AD$10:$AF$13,3))))</f>
        <v/>
      </c>
      <c r="M368" s="68" t="str">
        <f t="shared" si="20"/>
        <v/>
      </c>
      <c r="N368" s="68" t="str">
        <f t="shared" si="21"/>
        <v/>
      </c>
      <c r="O368" s="67"/>
      <c r="P368" s="12"/>
    </row>
    <row r="369" spans="1:16" ht="17.25" customHeight="1" x14ac:dyDescent="0.25">
      <c r="A369" s="104"/>
      <c r="B369" s="1"/>
      <c r="C369" s="66"/>
      <c r="D369" s="66"/>
      <c r="E369" s="66"/>
      <c r="F369" s="66"/>
      <c r="G369" s="5"/>
      <c r="H369" s="66"/>
      <c r="I369" s="66"/>
      <c r="J369" s="68" t="str">
        <f t="shared" si="22"/>
        <v/>
      </c>
      <c r="K369" s="68" t="str">
        <f t="shared" si="23"/>
        <v/>
      </c>
      <c r="L369" s="83" t="str">
        <f>IF(B369="","",IF($P$7="Steel",2,IF($P$7="Fireprotect",VLOOKUP(MAX(C369:F369),'The Costumer''s Details'!$AD$15:$AF$18,3),VLOOKUP(MAX(C369:F369),'The Costumer''s Details'!$AD$10:$AF$13,3))))</f>
        <v/>
      </c>
      <c r="M369" s="68" t="str">
        <f t="shared" si="20"/>
        <v/>
      </c>
      <c r="N369" s="68" t="str">
        <f t="shared" si="21"/>
        <v/>
      </c>
      <c r="O369" s="67"/>
      <c r="P369" s="12"/>
    </row>
    <row r="370" spans="1:16" ht="17.25" customHeight="1" x14ac:dyDescent="0.25">
      <c r="A370" s="104"/>
      <c r="B370" s="1"/>
      <c r="C370" s="66"/>
      <c r="D370" s="66"/>
      <c r="E370" s="66"/>
      <c r="F370" s="66"/>
      <c r="G370" s="5"/>
      <c r="H370" s="66"/>
      <c r="I370" s="66"/>
      <c r="J370" s="68" t="str">
        <f t="shared" si="22"/>
        <v/>
      </c>
      <c r="K370" s="68" t="str">
        <f t="shared" si="23"/>
        <v/>
      </c>
      <c r="L370" s="83" t="str">
        <f>IF(B370="","",IF($P$7="Steel",2,IF($P$7="Fireprotect",VLOOKUP(MAX(C370:F370),'The Costumer''s Details'!$AD$15:$AF$18,3),VLOOKUP(MAX(C370:F370),'The Costumer''s Details'!$AD$10:$AF$13,3))))</f>
        <v/>
      </c>
      <c r="M370" s="68" t="str">
        <f t="shared" si="20"/>
        <v/>
      </c>
      <c r="N370" s="68" t="str">
        <f t="shared" si="21"/>
        <v/>
      </c>
      <c r="O370" s="67"/>
      <c r="P370" s="12"/>
    </row>
    <row r="371" spans="1:16" ht="17.25" customHeight="1" x14ac:dyDescent="0.25">
      <c r="A371" s="104"/>
      <c r="B371" s="1"/>
      <c r="C371" s="66"/>
      <c r="D371" s="66"/>
      <c r="E371" s="66"/>
      <c r="F371" s="66"/>
      <c r="G371" s="5"/>
      <c r="H371" s="66"/>
      <c r="I371" s="66"/>
      <c r="J371" s="68" t="str">
        <f t="shared" si="22"/>
        <v/>
      </c>
      <c r="K371" s="68" t="str">
        <f t="shared" si="23"/>
        <v/>
      </c>
      <c r="L371" s="83" t="str">
        <f>IF(B371="","",IF($P$7="Steel",2,IF($P$7="Fireprotect",VLOOKUP(MAX(C371:F371),'The Costumer''s Details'!$AD$15:$AF$18,3),VLOOKUP(MAX(C371:F371),'The Costumer''s Details'!$AD$10:$AF$13,3))))</f>
        <v/>
      </c>
      <c r="M371" s="68" t="str">
        <f t="shared" si="20"/>
        <v/>
      </c>
      <c r="N371" s="68" t="str">
        <f t="shared" si="21"/>
        <v/>
      </c>
      <c r="O371" s="67"/>
      <c r="P371" s="12"/>
    </row>
    <row r="372" spans="1:16" ht="17.25" customHeight="1" x14ac:dyDescent="0.25">
      <c r="A372" s="104"/>
      <c r="B372" s="1"/>
      <c r="C372" s="66"/>
      <c r="D372" s="66"/>
      <c r="E372" s="66"/>
      <c r="F372" s="66"/>
      <c r="G372" s="5"/>
      <c r="H372" s="66"/>
      <c r="I372" s="66"/>
      <c r="J372" s="68" t="str">
        <f t="shared" si="22"/>
        <v/>
      </c>
      <c r="K372" s="68" t="str">
        <f t="shared" si="23"/>
        <v/>
      </c>
      <c r="L372" s="83" t="str">
        <f>IF(B372="","",IF($P$7="Steel",2,IF($P$7="Fireprotect",VLOOKUP(MAX(C372:F372),'The Costumer''s Details'!$AD$15:$AF$18,3),VLOOKUP(MAX(C372:F372),'The Costumer''s Details'!$AD$10:$AF$13,3))))</f>
        <v/>
      </c>
      <c r="M372" s="68" t="str">
        <f t="shared" si="20"/>
        <v/>
      </c>
      <c r="N372" s="68" t="str">
        <f t="shared" si="21"/>
        <v/>
      </c>
      <c r="O372" s="67"/>
      <c r="P372" s="12"/>
    </row>
    <row r="373" spans="1:16" ht="17.25" customHeight="1" x14ac:dyDescent="0.25">
      <c r="A373" s="104"/>
      <c r="B373" s="1"/>
      <c r="C373" s="66"/>
      <c r="D373" s="66"/>
      <c r="E373" s="66"/>
      <c r="F373" s="66"/>
      <c r="G373" s="5"/>
      <c r="H373" s="66"/>
      <c r="I373" s="66"/>
      <c r="J373" s="68" t="str">
        <f t="shared" si="22"/>
        <v/>
      </c>
      <c r="K373" s="68" t="str">
        <f t="shared" si="23"/>
        <v/>
      </c>
      <c r="L373" s="83" t="str">
        <f>IF(B373="","",IF($P$7="Steel",2,IF($P$7="Fireprotect",VLOOKUP(MAX(C373:F373),'The Costumer''s Details'!$AD$15:$AF$18,3),VLOOKUP(MAX(C373:F373),'The Costumer''s Details'!$AD$10:$AF$13,3))))</f>
        <v/>
      </c>
      <c r="M373" s="68" t="str">
        <f t="shared" si="20"/>
        <v/>
      </c>
      <c r="N373" s="68" t="str">
        <f t="shared" si="21"/>
        <v/>
      </c>
      <c r="O373" s="67"/>
      <c r="P373" s="12"/>
    </row>
    <row r="374" spans="1:16" ht="17.25" customHeight="1" x14ac:dyDescent="0.25">
      <c r="A374" s="104"/>
      <c r="B374" s="1"/>
      <c r="C374" s="66"/>
      <c r="D374" s="66"/>
      <c r="E374" s="66"/>
      <c r="F374" s="66"/>
      <c r="G374" s="5"/>
      <c r="H374" s="66"/>
      <c r="I374" s="66"/>
      <c r="J374" s="68" t="str">
        <f t="shared" si="22"/>
        <v/>
      </c>
      <c r="K374" s="68" t="str">
        <f t="shared" si="23"/>
        <v/>
      </c>
      <c r="L374" s="83" t="str">
        <f>IF(B374="","",IF($P$7="Steel",2,IF($P$7="Fireprotect",VLOOKUP(MAX(C374:F374),'The Costumer''s Details'!$AD$15:$AF$18,3),VLOOKUP(MAX(C374:F374),'The Costumer''s Details'!$AD$10:$AF$13,3))))</f>
        <v/>
      </c>
      <c r="M374" s="68" t="str">
        <f t="shared" si="20"/>
        <v/>
      </c>
      <c r="N374" s="68" t="str">
        <f t="shared" si="21"/>
        <v/>
      </c>
      <c r="O374" s="67"/>
      <c r="P374" s="12"/>
    </row>
    <row r="375" spans="1:16" ht="17.25" customHeight="1" x14ac:dyDescent="0.25">
      <c r="A375" s="104"/>
      <c r="B375" s="1"/>
      <c r="C375" s="66"/>
      <c r="D375" s="66"/>
      <c r="E375" s="66"/>
      <c r="F375" s="66"/>
      <c r="G375" s="5"/>
      <c r="H375" s="66"/>
      <c r="I375" s="66"/>
      <c r="J375" s="68" t="str">
        <f t="shared" si="22"/>
        <v/>
      </c>
      <c r="K375" s="68" t="str">
        <f t="shared" si="23"/>
        <v/>
      </c>
      <c r="L375" s="83" t="str">
        <f>IF(B375="","",IF($P$7="Steel",2,IF($P$7="Fireprotect",VLOOKUP(MAX(C375:F375),'The Costumer''s Details'!$AD$15:$AF$18,3),VLOOKUP(MAX(C375:F375),'The Costumer''s Details'!$AD$10:$AF$13,3))))</f>
        <v/>
      </c>
      <c r="M375" s="68" t="str">
        <f t="shared" si="20"/>
        <v/>
      </c>
      <c r="N375" s="68" t="str">
        <f t="shared" si="21"/>
        <v/>
      </c>
      <c r="O375" s="67"/>
      <c r="P375" s="12"/>
    </row>
    <row r="376" spans="1:16" ht="17.25" customHeight="1" x14ac:dyDescent="0.25">
      <c r="A376" s="104"/>
      <c r="B376" s="1"/>
      <c r="C376" s="66"/>
      <c r="D376" s="66"/>
      <c r="E376" s="66"/>
      <c r="F376" s="66"/>
      <c r="G376" s="5"/>
      <c r="H376" s="66"/>
      <c r="I376" s="66"/>
      <c r="J376" s="68" t="str">
        <f t="shared" si="22"/>
        <v/>
      </c>
      <c r="K376" s="68" t="str">
        <f t="shared" si="23"/>
        <v/>
      </c>
      <c r="L376" s="83" t="str">
        <f>IF(B376="","",IF($P$7="Steel",2,IF($P$7="Fireprotect",VLOOKUP(MAX(C376:F376),'The Costumer''s Details'!$AD$15:$AF$18,3),VLOOKUP(MAX(C376:F376),'The Costumer''s Details'!$AD$10:$AF$13,3))))</f>
        <v/>
      </c>
      <c r="M376" s="68" t="str">
        <f t="shared" si="20"/>
        <v/>
      </c>
      <c r="N376" s="68" t="str">
        <f t="shared" si="21"/>
        <v/>
      </c>
      <c r="O376" s="67"/>
      <c r="P376" s="12"/>
    </row>
    <row r="377" spans="1:16" ht="17.25" customHeight="1" x14ac:dyDescent="0.25">
      <c r="A377" s="104"/>
      <c r="B377" s="1"/>
      <c r="C377" s="66"/>
      <c r="D377" s="66"/>
      <c r="E377" s="66"/>
      <c r="F377" s="66"/>
      <c r="G377" s="5"/>
      <c r="H377" s="66"/>
      <c r="I377" s="66"/>
      <c r="J377" s="68" t="str">
        <f t="shared" si="22"/>
        <v/>
      </c>
      <c r="K377" s="68" t="str">
        <f t="shared" si="23"/>
        <v/>
      </c>
      <c r="L377" s="83" t="str">
        <f>IF(B377="","",IF($P$7="Steel",2,IF($P$7="Fireprotect",VLOOKUP(MAX(C377:F377),'The Costumer''s Details'!$AD$15:$AF$18,3),VLOOKUP(MAX(C377:F377),'The Costumer''s Details'!$AD$10:$AF$13,3))))</f>
        <v/>
      </c>
      <c r="M377" s="68" t="str">
        <f t="shared" si="20"/>
        <v/>
      </c>
      <c r="N377" s="68" t="str">
        <f t="shared" si="21"/>
        <v/>
      </c>
      <c r="O377" s="67"/>
      <c r="P377" s="12"/>
    </row>
    <row r="378" spans="1:16" ht="17.25" customHeight="1" x14ac:dyDescent="0.25">
      <c r="A378" s="104"/>
      <c r="B378" s="1"/>
      <c r="C378" s="66"/>
      <c r="D378" s="66"/>
      <c r="E378" s="66"/>
      <c r="F378" s="66"/>
      <c r="G378" s="5"/>
      <c r="H378" s="66"/>
      <c r="I378" s="66"/>
      <c r="J378" s="68" t="str">
        <f t="shared" si="22"/>
        <v/>
      </c>
      <c r="K378" s="68" t="str">
        <f t="shared" si="23"/>
        <v/>
      </c>
      <c r="L378" s="83" t="str">
        <f>IF(B378="","",IF($P$7="Steel",2,IF($P$7="Fireprotect",VLOOKUP(MAX(C378:F378),'The Costumer''s Details'!$AD$15:$AF$18,3),VLOOKUP(MAX(C378:F378),'The Costumer''s Details'!$AD$10:$AF$13,3))))</f>
        <v/>
      </c>
      <c r="M378" s="68" t="str">
        <f t="shared" si="20"/>
        <v/>
      </c>
      <c r="N378" s="68" t="str">
        <f t="shared" si="21"/>
        <v/>
      </c>
      <c r="O378" s="67"/>
      <c r="P378" s="12"/>
    </row>
    <row r="379" spans="1:16" ht="17.25" customHeight="1" x14ac:dyDescent="0.25">
      <c r="A379" s="104"/>
      <c r="B379" s="1"/>
      <c r="C379" s="66"/>
      <c r="D379" s="66"/>
      <c r="E379" s="66"/>
      <c r="F379" s="66"/>
      <c r="G379" s="5"/>
      <c r="H379" s="66"/>
      <c r="I379" s="66"/>
      <c r="J379" s="68" t="str">
        <f t="shared" si="22"/>
        <v/>
      </c>
      <c r="K379" s="68" t="str">
        <f t="shared" si="23"/>
        <v/>
      </c>
      <c r="L379" s="83" t="str">
        <f>IF(B379="","",IF($P$7="Steel",2,IF($P$7="Fireprotect",VLOOKUP(MAX(C379:F379),'The Costumer''s Details'!$AD$15:$AF$18,3),VLOOKUP(MAX(C379:F379),'The Costumer''s Details'!$AD$10:$AF$13,3))))</f>
        <v/>
      </c>
      <c r="M379" s="68" t="str">
        <f t="shared" si="20"/>
        <v/>
      </c>
      <c r="N379" s="68" t="str">
        <f t="shared" si="21"/>
        <v/>
      </c>
      <c r="O379" s="67"/>
      <c r="P379" s="12"/>
    </row>
    <row r="380" spans="1:16" ht="17.25" customHeight="1" x14ac:dyDescent="0.25">
      <c r="A380" s="104"/>
      <c r="B380" s="1"/>
      <c r="C380" s="66"/>
      <c r="D380" s="66"/>
      <c r="E380" s="66"/>
      <c r="F380" s="66"/>
      <c r="G380" s="5"/>
      <c r="H380" s="66"/>
      <c r="I380" s="66"/>
      <c r="J380" s="68" t="str">
        <f t="shared" si="22"/>
        <v/>
      </c>
      <c r="K380" s="68" t="str">
        <f t="shared" si="23"/>
        <v/>
      </c>
      <c r="L380" s="83" t="str">
        <f>IF(B380="","",IF($P$7="Steel",2,IF($P$7="Fireprotect",VLOOKUP(MAX(C380:F380),'The Costumer''s Details'!$AD$15:$AF$18,3),VLOOKUP(MAX(C380:F380),'The Costumer''s Details'!$AD$10:$AF$13,3))))</f>
        <v/>
      </c>
      <c r="M380" s="68" t="str">
        <f t="shared" si="20"/>
        <v/>
      </c>
      <c r="N380" s="68" t="str">
        <f t="shared" si="21"/>
        <v/>
      </c>
      <c r="O380" s="67"/>
      <c r="P380" s="12"/>
    </row>
    <row r="381" spans="1:16" ht="17.25" customHeight="1" x14ac:dyDescent="0.25">
      <c r="A381" s="104"/>
      <c r="B381" s="1"/>
      <c r="C381" s="66"/>
      <c r="D381" s="66"/>
      <c r="E381" s="66"/>
      <c r="F381" s="66"/>
      <c r="G381" s="5"/>
      <c r="H381" s="66"/>
      <c r="I381" s="66"/>
      <c r="J381" s="68" t="str">
        <f t="shared" si="22"/>
        <v/>
      </c>
      <c r="K381" s="68" t="str">
        <f t="shared" si="23"/>
        <v/>
      </c>
      <c r="L381" s="83" t="str">
        <f>IF(B381="","",IF($P$7="Steel",2,IF($P$7="Fireprotect",VLOOKUP(MAX(C381:F381),'The Costumer''s Details'!$AD$15:$AF$18,3),VLOOKUP(MAX(C381:F381),'The Costumer''s Details'!$AD$10:$AF$13,3))))</f>
        <v/>
      </c>
      <c r="M381" s="68" t="str">
        <f t="shared" si="20"/>
        <v/>
      </c>
      <c r="N381" s="68" t="str">
        <f t="shared" si="21"/>
        <v/>
      </c>
      <c r="O381" s="67"/>
      <c r="P381" s="12"/>
    </row>
    <row r="382" spans="1:16" ht="17.25" customHeight="1" x14ac:dyDescent="0.25">
      <c r="A382" s="104"/>
      <c r="B382" s="1"/>
      <c r="C382" s="66"/>
      <c r="D382" s="66"/>
      <c r="E382" s="66"/>
      <c r="F382" s="66"/>
      <c r="G382" s="5"/>
      <c r="H382" s="66"/>
      <c r="I382" s="66"/>
      <c r="J382" s="68" t="str">
        <f t="shared" si="22"/>
        <v/>
      </c>
      <c r="K382" s="68" t="str">
        <f t="shared" si="23"/>
        <v/>
      </c>
      <c r="L382" s="83" t="str">
        <f>IF(B382="","",IF($P$7="Steel",2,IF($P$7="Fireprotect",VLOOKUP(MAX(C382:F382),'The Costumer''s Details'!$AD$15:$AF$18,3),VLOOKUP(MAX(C382:F382),'The Costumer''s Details'!$AD$10:$AF$13,3))))</f>
        <v/>
      </c>
      <c r="M382" s="68" t="str">
        <f t="shared" si="20"/>
        <v/>
      </c>
      <c r="N382" s="68" t="str">
        <f t="shared" si="21"/>
        <v/>
      </c>
      <c r="O382" s="67"/>
      <c r="P382" s="12"/>
    </row>
    <row r="383" spans="1:16" ht="17.25" customHeight="1" x14ac:dyDescent="0.25">
      <c r="A383" s="104"/>
      <c r="B383" s="1"/>
      <c r="C383" s="66"/>
      <c r="D383" s="66"/>
      <c r="E383" s="66"/>
      <c r="F383" s="66"/>
      <c r="G383" s="5"/>
      <c r="H383" s="66"/>
      <c r="I383" s="66"/>
      <c r="J383" s="68" t="str">
        <f t="shared" si="22"/>
        <v/>
      </c>
      <c r="K383" s="68" t="str">
        <f t="shared" si="23"/>
        <v/>
      </c>
      <c r="L383" s="83" t="str">
        <f>IF(B383="","",IF($P$7="Steel",2,IF($P$7="Fireprotect",VLOOKUP(MAX(C383:F383),'The Costumer''s Details'!$AD$15:$AF$18,3),VLOOKUP(MAX(C383:F383),'The Costumer''s Details'!$AD$10:$AF$13,3))))</f>
        <v/>
      </c>
      <c r="M383" s="68" t="str">
        <f t="shared" si="20"/>
        <v/>
      </c>
      <c r="N383" s="68" t="str">
        <f t="shared" si="21"/>
        <v/>
      </c>
      <c r="O383" s="67"/>
      <c r="P383" s="12"/>
    </row>
    <row r="384" spans="1:16" ht="17.25" customHeight="1" x14ac:dyDescent="0.25">
      <c r="A384" s="104"/>
      <c r="B384" s="1"/>
      <c r="C384" s="66"/>
      <c r="D384" s="66"/>
      <c r="E384" s="66"/>
      <c r="F384" s="66"/>
      <c r="G384" s="5"/>
      <c r="H384" s="66"/>
      <c r="I384" s="66"/>
      <c r="J384" s="68" t="str">
        <f t="shared" si="22"/>
        <v/>
      </c>
      <c r="K384" s="68" t="str">
        <f t="shared" si="23"/>
        <v/>
      </c>
      <c r="L384" s="83" t="str">
        <f>IF(B384="","",IF($P$7="Steel",2,IF($P$7="Fireprotect",VLOOKUP(MAX(C384:F384),'The Costumer''s Details'!$AD$15:$AF$18,3),VLOOKUP(MAX(C384:F384),'The Costumer''s Details'!$AD$10:$AF$13,3))))</f>
        <v/>
      </c>
      <c r="M384" s="68" t="str">
        <f t="shared" si="20"/>
        <v/>
      </c>
      <c r="N384" s="68" t="str">
        <f t="shared" si="21"/>
        <v/>
      </c>
      <c r="O384" s="67"/>
      <c r="P384" s="12"/>
    </row>
    <row r="385" spans="1:16" ht="17.25" customHeight="1" x14ac:dyDescent="0.25">
      <c r="A385" s="104"/>
      <c r="B385" s="1"/>
      <c r="C385" s="66"/>
      <c r="D385" s="66"/>
      <c r="E385" s="66"/>
      <c r="F385" s="66"/>
      <c r="G385" s="5"/>
      <c r="H385" s="66"/>
      <c r="I385" s="66"/>
      <c r="J385" s="68" t="str">
        <f t="shared" si="22"/>
        <v/>
      </c>
      <c r="K385" s="68" t="str">
        <f t="shared" si="23"/>
        <v/>
      </c>
      <c r="L385" s="83" t="str">
        <f>IF(B385="","",IF($P$7="Steel",2,IF($P$7="Fireprotect",VLOOKUP(MAX(C385:F385),'The Costumer''s Details'!$AD$15:$AF$18,3),VLOOKUP(MAX(C385:F385),'The Costumer''s Details'!$AD$10:$AF$13,3))))</f>
        <v/>
      </c>
      <c r="M385" s="68" t="str">
        <f t="shared" si="20"/>
        <v/>
      </c>
      <c r="N385" s="68" t="str">
        <f t="shared" si="21"/>
        <v/>
      </c>
      <c r="O385" s="67"/>
      <c r="P385" s="12"/>
    </row>
    <row r="386" spans="1:16" ht="17.25" customHeight="1" x14ac:dyDescent="0.25">
      <c r="A386" s="104"/>
      <c r="B386" s="1"/>
      <c r="C386" s="66"/>
      <c r="D386" s="66"/>
      <c r="E386" s="66"/>
      <c r="F386" s="66"/>
      <c r="G386" s="5"/>
      <c r="H386" s="66"/>
      <c r="I386" s="66"/>
      <c r="J386" s="68" t="str">
        <f t="shared" si="22"/>
        <v/>
      </c>
      <c r="K386" s="68" t="str">
        <f t="shared" si="23"/>
        <v/>
      </c>
      <c r="L386" s="83" t="str">
        <f>IF(B386="","",IF($P$7="Steel",2,IF($P$7="Fireprotect",VLOOKUP(MAX(C386:F386),'The Costumer''s Details'!$AD$15:$AF$18,3),VLOOKUP(MAX(C386:F386),'The Costumer''s Details'!$AD$10:$AF$13,3))))</f>
        <v/>
      </c>
      <c r="M386" s="68" t="str">
        <f t="shared" si="20"/>
        <v/>
      </c>
      <c r="N386" s="68" t="str">
        <f t="shared" si="21"/>
        <v/>
      </c>
      <c r="O386" s="67"/>
      <c r="P386" s="12"/>
    </row>
    <row r="387" spans="1:16" ht="17.25" customHeight="1" x14ac:dyDescent="0.25">
      <c r="A387" s="104"/>
      <c r="B387" s="1"/>
      <c r="C387" s="66"/>
      <c r="D387" s="66"/>
      <c r="E387" s="66"/>
      <c r="F387" s="66"/>
      <c r="G387" s="5"/>
      <c r="H387" s="66"/>
      <c r="I387" s="66"/>
      <c r="J387" s="68" t="str">
        <f t="shared" si="22"/>
        <v/>
      </c>
      <c r="K387" s="68" t="str">
        <f t="shared" si="23"/>
        <v/>
      </c>
      <c r="L387" s="83" t="str">
        <f>IF(B387="","",IF($P$7="Steel",2,IF($P$7="Fireprotect",VLOOKUP(MAX(C387:F387),'The Costumer''s Details'!$AD$15:$AF$18,3),VLOOKUP(MAX(C387:F387),'The Costumer''s Details'!$AD$10:$AF$13,3))))</f>
        <v/>
      </c>
      <c r="M387" s="68" t="str">
        <f t="shared" si="20"/>
        <v/>
      </c>
      <c r="N387" s="68" t="str">
        <f t="shared" si="21"/>
        <v/>
      </c>
      <c r="O387" s="67"/>
      <c r="P387" s="12"/>
    </row>
    <row r="388" spans="1:16" ht="17.25" customHeight="1" x14ac:dyDescent="0.25">
      <c r="A388" s="104"/>
      <c r="B388" s="1"/>
      <c r="C388" s="66"/>
      <c r="D388" s="66"/>
      <c r="E388" s="66"/>
      <c r="F388" s="66"/>
      <c r="G388" s="5"/>
      <c r="H388" s="66"/>
      <c r="I388" s="66"/>
      <c r="J388" s="68" t="str">
        <f t="shared" si="22"/>
        <v/>
      </c>
      <c r="K388" s="68" t="str">
        <f t="shared" si="23"/>
        <v/>
      </c>
      <c r="L388" s="83" t="str">
        <f>IF(B388="","",IF($P$7="Steel",2,IF($P$7="Fireprotect",VLOOKUP(MAX(C388:F388),'The Costumer''s Details'!$AD$15:$AF$18,3),VLOOKUP(MAX(C388:F388),'The Costumer''s Details'!$AD$10:$AF$13,3))))</f>
        <v/>
      </c>
      <c r="M388" s="68" t="str">
        <f t="shared" si="20"/>
        <v/>
      </c>
      <c r="N388" s="68" t="str">
        <f t="shared" si="21"/>
        <v/>
      </c>
      <c r="O388" s="67"/>
      <c r="P388" s="12"/>
    </row>
    <row r="389" spans="1:16" ht="17.25" customHeight="1" x14ac:dyDescent="0.25">
      <c r="A389" s="104"/>
      <c r="B389" s="1"/>
      <c r="C389" s="66"/>
      <c r="D389" s="66"/>
      <c r="E389" s="66"/>
      <c r="F389" s="66"/>
      <c r="G389" s="5"/>
      <c r="H389" s="66" t="str">
        <f t="shared" ref="H389:H397" si="24">IF(A389="","",(C389-E389)/2)</f>
        <v/>
      </c>
      <c r="I389" s="66" t="str">
        <f t="shared" ref="I389:I397" si="25">IF(A389="","",(D389-F389)/2)</f>
        <v/>
      </c>
      <c r="J389" s="68" t="str">
        <f t="shared" si="22"/>
        <v/>
      </c>
      <c r="K389" s="68" t="str">
        <f t="shared" si="23"/>
        <v/>
      </c>
      <c r="L389" s="83" t="str">
        <f>IF(B389="","",IF($P$7="Steel",2,IF($P$7="Fireprotect",VLOOKUP(MAX(C389:F389),'The Costumer''s Details'!$AD$15:$AF$18,3),VLOOKUP(MAX(C389:F389),'The Costumer''s Details'!$AD$10:$AF$13,3))))</f>
        <v/>
      </c>
      <c r="M389" s="68" t="str">
        <f t="shared" si="20"/>
        <v/>
      </c>
      <c r="N389" s="68" t="str">
        <f t="shared" si="21"/>
        <v/>
      </c>
      <c r="O389" s="67" t="str">
        <f t="shared" ref="O389:O397" si="26">IF((C389-E389)/2=H389,IF((D389-F389)/2=I389,"KÖZPONTOS"," ")," ")</f>
        <v xml:space="preserve"> </v>
      </c>
      <c r="P389" s="12"/>
    </row>
    <row r="390" spans="1:16" ht="17.25" customHeight="1" x14ac:dyDescent="0.25">
      <c r="A390" s="104"/>
      <c r="B390" s="1"/>
      <c r="C390" s="66"/>
      <c r="D390" s="66"/>
      <c r="E390" s="66"/>
      <c r="F390" s="66"/>
      <c r="G390" s="5"/>
      <c r="H390" s="66" t="str">
        <f t="shared" si="24"/>
        <v/>
      </c>
      <c r="I390" s="66" t="str">
        <f t="shared" si="25"/>
        <v/>
      </c>
      <c r="J390" s="68" t="str">
        <f t="shared" si="22"/>
        <v/>
      </c>
      <c r="K390" s="68" t="str">
        <f t="shared" si="23"/>
        <v/>
      </c>
      <c r="L390" s="83" t="str">
        <f>IF(B390="","",IF($P$7="Steel",2,IF($P$7="Fireprotect",VLOOKUP(MAX(C390:F390),'The Costumer''s Details'!$AD$15:$AF$18,3),VLOOKUP(MAX(C390:F390),'The Costumer''s Details'!$AD$10:$AF$13,3))))</f>
        <v/>
      </c>
      <c r="M390" s="68" t="str">
        <f t="shared" si="20"/>
        <v/>
      </c>
      <c r="N390" s="68" t="str">
        <f t="shared" si="21"/>
        <v/>
      </c>
      <c r="O390" s="67" t="str">
        <f t="shared" si="26"/>
        <v xml:space="preserve"> </v>
      </c>
      <c r="P390" s="12"/>
    </row>
    <row r="391" spans="1:16" ht="17.25" customHeight="1" x14ac:dyDescent="0.25">
      <c r="A391" s="104"/>
      <c r="B391" s="1"/>
      <c r="C391" s="66"/>
      <c r="D391" s="66"/>
      <c r="E391" s="66"/>
      <c r="F391" s="66"/>
      <c r="G391" s="5"/>
      <c r="H391" s="66" t="str">
        <f t="shared" si="24"/>
        <v/>
      </c>
      <c r="I391" s="66" t="str">
        <f t="shared" si="25"/>
        <v/>
      </c>
      <c r="J391" s="68" t="str">
        <f t="shared" si="22"/>
        <v/>
      </c>
      <c r="K391" s="68" t="str">
        <f t="shared" si="23"/>
        <v/>
      </c>
      <c r="L391" s="83" t="str">
        <f>IF(B391="","",IF($P$7="Steel",2,IF($P$7="Fireprotect",VLOOKUP(MAX(C391:F391),'The Costumer''s Details'!$AD$15:$AF$18,3),VLOOKUP(MAX(C391:F391),'The Costumer''s Details'!$AD$10:$AF$13,3))))</f>
        <v/>
      </c>
      <c r="M391" s="68" t="str">
        <f t="shared" si="20"/>
        <v/>
      </c>
      <c r="N391" s="68" t="str">
        <f t="shared" si="21"/>
        <v/>
      </c>
      <c r="O391" s="67" t="str">
        <f t="shared" si="26"/>
        <v xml:space="preserve"> </v>
      </c>
      <c r="P391" s="12"/>
    </row>
    <row r="392" spans="1:16" ht="17.25" customHeight="1" x14ac:dyDescent="0.25">
      <c r="A392" s="104"/>
      <c r="B392" s="1"/>
      <c r="C392" s="66"/>
      <c r="D392" s="66"/>
      <c r="E392" s="66"/>
      <c r="F392" s="66"/>
      <c r="G392" s="5"/>
      <c r="H392" s="66" t="str">
        <f t="shared" si="24"/>
        <v/>
      </c>
      <c r="I392" s="66" t="str">
        <f t="shared" si="25"/>
        <v/>
      </c>
      <c r="J392" s="68" t="str">
        <f t="shared" si="22"/>
        <v/>
      </c>
      <c r="K392" s="68" t="str">
        <f t="shared" si="23"/>
        <v/>
      </c>
      <c r="L392" s="83" t="str">
        <f>IF(B392="","",IF($P$7="Steel",2,IF($P$7="Fireprotect",VLOOKUP(MAX(C392:F392),'The Costumer''s Details'!$AD$15:$AF$18,3),VLOOKUP(MAX(C392:F392),'The Costumer''s Details'!$AD$10:$AF$13,3))))</f>
        <v/>
      </c>
      <c r="M392" s="68" t="str">
        <f t="shared" si="20"/>
        <v/>
      </c>
      <c r="N392" s="68" t="str">
        <f t="shared" si="21"/>
        <v/>
      </c>
      <c r="O392" s="67" t="str">
        <f t="shared" si="26"/>
        <v xml:space="preserve"> </v>
      </c>
      <c r="P392" s="12"/>
    </row>
    <row r="393" spans="1:16" ht="17.25" customHeight="1" x14ac:dyDescent="0.25">
      <c r="A393" s="104"/>
      <c r="B393" s="1"/>
      <c r="C393" s="66"/>
      <c r="D393" s="66"/>
      <c r="E393" s="66"/>
      <c r="F393" s="66"/>
      <c r="G393" s="5"/>
      <c r="H393" s="66" t="str">
        <f t="shared" si="24"/>
        <v/>
      </c>
      <c r="I393" s="66" t="str">
        <f t="shared" si="25"/>
        <v/>
      </c>
      <c r="J393" s="68" t="str">
        <f t="shared" si="22"/>
        <v/>
      </c>
      <c r="K393" s="68" t="str">
        <f t="shared" si="23"/>
        <v/>
      </c>
      <c r="L393" s="83" t="str">
        <f>IF(B393="","",IF($P$7="Steel",2,IF($P$7="Fireprotect",VLOOKUP(MAX(C393:F393),'The Costumer''s Details'!$AD$15:$AF$18,3),VLOOKUP(MAX(C393:F393),'The Costumer''s Details'!$AD$10:$AF$13,3))))</f>
        <v/>
      </c>
      <c r="M393" s="68" t="str">
        <f t="shared" si="20"/>
        <v/>
      </c>
      <c r="N393" s="68" t="str">
        <f t="shared" si="21"/>
        <v/>
      </c>
      <c r="O393" s="67" t="str">
        <f t="shared" si="26"/>
        <v xml:space="preserve"> </v>
      </c>
      <c r="P393" s="12"/>
    </row>
    <row r="394" spans="1:16" ht="17.25" customHeight="1" x14ac:dyDescent="0.25">
      <c r="A394" s="104"/>
      <c r="B394" s="1"/>
      <c r="C394" s="66"/>
      <c r="D394" s="66"/>
      <c r="E394" s="66"/>
      <c r="F394" s="66"/>
      <c r="G394" s="5"/>
      <c r="H394" s="66" t="str">
        <f t="shared" si="24"/>
        <v/>
      </c>
      <c r="I394" s="66" t="str">
        <f t="shared" si="25"/>
        <v/>
      </c>
      <c r="J394" s="68" t="str">
        <f t="shared" si="22"/>
        <v/>
      </c>
      <c r="K394" s="68" t="str">
        <f t="shared" si="23"/>
        <v/>
      </c>
      <c r="L394" s="83" t="str">
        <f>IF(B394="","",IF($P$7="Steel",2,IF($P$7="Fireprotect",VLOOKUP(MAX(C394:F394),'The Costumer''s Details'!$AD$15:$AF$18,3),VLOOKUP(MAX(C394:F394),'The Costumer''s Details'!$AD$10:$AF$13,3))))</f>
        <v/>
      </c>
      <c r="M394" s="68" t="str">
        <f t="shared" si="20"/>
        <v/>
      </c>
      <c r="N394" s="68" t="str">
        <f t="shared" si="21"/>
        <v/>
      </c>
      <c r="O394" s="67" t="str">
        <f t="shared" si="26"/>
        <v xml:space="preserve"> </v>
      </c>
      <c r="P394" s="12"/>
    </row>
    <row r="395" spans="1:16" ht="17.25" customHeight="1" x14ac:dyDescent="0.25">
      <c r="A395" s="104"/>
      <c r="B395" s="1"/>
      <c r="C395" s="66"/>
      <c r="D395" s="66"/>
      <c r="E395" s="66"/>
      <c r="F395" s="66"/>
      <c r="G395" s="5"/>
      <c r="H395" s="66" t="str">
        <f t="shared" si="24"/>
        <v/>
      </c>
      <c r="I395" s="66" t="str">
        <f t="shared" si="25"/>
        <v/>
      </c>
      <c r="J395" s="68" t="str">
        <f t="shared" si="22"/>
        <v/>
      </c>
      <c r="K395" s="68" t="str">
        <f t="shared" si="23"/>
        <v/>
      </c>
      <c r="L395" s="83" t="str">
        <f>IF(B395="","",IF($P$7="Steel",2,IF($P$7="Fireprotect",VLOOKUP(MAX(C395:F395),'The Costumer''s Details'!$AD$15:$AF$18,3),VLOOKUP(MAX(C395:F395),'The Costumer''s Details'!$AD$10:$AF$13,3))))</f>
        <v/>
      </c>
      <c r="M395" s="68" t="str">
        <f t="shared" si="20"/>
        <v/>
      </c>
      <c r="N395" s="68" t="str">
        <f t="shared" si="21"/>
        <v/>
      </c>
      <c r="O395" s="67" t="str">
        <f t="shared" si="26"/>
        <v xml:space="preserve"> </v>
      </c>
      <c r="P395" s="12"/>
    </row>
    <row r="396" spans="1:16" ht="17.25" customHeight="1" x14ac:dyDescent="0.25">
      <c r="A396" s="104"/>
      <c r="B396" s="1"/>
      <c r="C396" s="66"/>
      <c r="D396" s="66"/>
      <c r="E396" s="66"/>
      <c r="F396" s="66"/>
      <c r="G396" s="5"/>
      <c r="H396" s="66" t="str">
        <f t="shared" si="24"/>
        <v/>
      </c>
      <c r="I396" s="66" t="str">
        <f t="shared" si="25"/>
        <v/>
      </c>
      <c r="J396" s="68" t="str">
        <f t="shared" si="22"/>
        <v/>
      </c>
      <c r="K396" s="68" t="str">
        <f t="shared" si="23"/>
        <v/>
      </c>
      <c r="L396" s="83" t="str">
        <f>IF(B396="","",IF($P$7="Steel",2,IF($P$7="Fireprotect",VLOOKUP(MAX(C396:F396),'The Costumer''s Details'!$AD$15:$AF$18,3),VLOOKUP(MAX(C396:F396),'The Costumer''s Details'!$AD$10:$AF$13,3))))</f>
        <v/>
      </c>
      <c r="M396" s="68" t="str">
        <f t="shared" si="20"/>
        <v/>
      </c>
      <c r="N396" s="68" t="str">
        <f t="shared" si="21"/>
        <v/>
      </c>
      <c r="O396" s="67" t="str">
        <f t="shared" si="26"/>
        <v xml:space="preserve"> </v>
      </c>
      <c r="P396" s="12"/>
    </row>
    <row r="397" spans="1:16" ht="17.25" customHeight="1" x14ac:dyDescent="0.25">
      <c r="A397" s="104"/>
      <c r="B397" s="1"/>
      <c r="C397" s="66"/>
      <c r="D397" s="66"/>
      <c r="E397" s="66"/>
      <c r="F397" s="66"/>
      <c r="G397" s="5"/>
      <c r="H397" s="66" t="str">
        <f t="shared" si="24"/>
        <v/>
      </c>
      <c r="I397" s="66" t="str">
        <f t="shared" si="25"/>
        <v/>
      </c>
      <c r="J397" s="68" t="str">
        <f t="shared" ref="J397" si="27">IF(B397="","",40)</f>
        <v/>
      </c>
      <c r="K397" s="68" t="str">
        <f t="shared" ref="K397" si="28">J397</f>
        <v/>
      </c>
      <c r="L397" s="83" t="str">
        <f>IF(B397="","",IF($P$7="Steel",2,IF($P$7="Fireprotect",VLOOKUP(MAX(C397:F397),'The Costumer''s Details'!$AD$15:$AF$18,3),VLOOKUP(MAX(C397:F397),'The Costumer''s Details'!$AD$10:$AF$13,3))))</f>
        <v/>
      </c>
      <c r="M397" s="68" t="str">
        <f t="shared" si="20"/>
        <v/>
      </c>
      <c r="N397" s="68" t="str">
        <f t="shared" si="21"/>
        <v/>
      </c>
      <c r="O397" s="67" t="str">
        <f t="shared" si="26"/>
        <v xml:space="preserve"> </v>
      </c>
      <c r="P397" s="12"/>
    </row>
  </sheetData>
  <mergeCells count="2">
    <mergeCell ref="J10:K10"/>
    <mergeCell ref="M10:N10"/>
  </mergeCells>
  <pageMargins left="0.39370078740157483" right="0.39370078740157483" top="0.59055118110236227" bottom="0.39370078740157483" header="0.55118110236220474" footer="0.11811023622047245"/>
  <pageSetup paperSize="9" scale="21" fitToHeight="3" orientation="landscape" r:id="rId1"/>
  <headerFooter alignWithMargins="0">
    <oddHeader>&amp;C&amp;G</oddHead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E98CE1-B0BF-4278-9954-083F4B6B120A}">
  <sheetPr>
    <pageSetUpPr fitToPage="1"/>
  </sheetPr>
  <dimension ref="A1:N111"/>
  <sheetViews>
    <sheetView zoomScale="98" zoomScaleNormal="98" workbookViewId="0">
      <pane xSplit="14" ySplit="11" topLeftCell="O12" activePane="bottomRight" state="frozen"/>
      <selection pane="topRight" activeCell="P1" sqref="P1"/>
      <selection pane="bottomLeft" activeCell="A14" sqref="A14"/>
      <selection pane="bottomRight" activeCell="A12" sqref="A12"/>
    </sheetView>
  </sheetViews>
  <sheetFormatPr defaultRowHeight="12.75" x14ac:dyDescent="0.2"/>
  <cols>
    <col min="1" max="2" width="9.5703125" customWidth="1"/>
    <col min="3" max="6" width="8.28515625" bestFit="1" customWidth="1"/>
    <col min="7" max="8" width="6.85546875" bestFit="1" customWidth="1"/>
    <col min="9" max="9" width="6" bestFit="1" customWidth="1"/>
    <col min="10" max="10" width="6" customWidth="1"/>
    <col min="11" max="11" width="9.7109375" customWidth="1"/>
    <col min="12" max="12" width="6.140625" bestFit="1" customWidth="1"/>
    <col min="13" max="13" width="20.7109375" customWidth="1"/>
    <col min="14" max="14" width="23.85546875" customWidth="1"/>
  </cols>
  <sheetData>
    <row r="1" spans="1:14" ht="36" customHeight="1" x14ac:dyDescent="0.2">
      <c r="M1" s="79" t="s">
        <v>21</v>
      </c>
      <c r="N1" s="78" t="s">
        <v>57</v>
      </c>
    </row>
    <row r="2" spans="1:14" ht="17.25" customHeight="1" x14ac:dyDescent="0.2">
      <c r="M2" s="6" t="s">
        <v>38</v>
      </c>
      <c r="N2" s="74" t="str">
        <f>'The Costumer''s Details'!$B3</f>
        <v>(company name)</v>
      </c>
    </row>
    <row r="3" spans="1:14" ht="17.25" customHeight="1" x14ac:dyDescent="0.2">
      <c r="M3" s="6" t="s">
        <v>39</v>
      </c>
      <c r="N3" s="74" t="str">
        <f>'The Costumer''s Details'!$B7</f>
        <v>(project name)</v>
      </c>
    </row>
    <row r="4" spans="1:14" ht="17.25" customHeight="1" x14ac:dyDescent="0.2">
      <c r="M4" s="6" t="s">
        <v>40</v>
      </c>
      <c r="N4" s="75" t="s">
        <v>72</v>
      </c>
    </row>
    <row r="5" spans="1:14" ht="17.25" customHeight="1" x14ac:dyDescent="0.2">
      <c r="M5" s="6" t="s">
        <v>41</v>
      </c>
      <c r="N5" s="74" t="str">
        <f>'The Costumer''s Details'!$B15</f>
        <v>FQ Plusz Kft.</v>
      </c>
    </row>
    <row r="6" spans="1:14" ht="17.25" customHeight="1" x14ac:dyDescent="0.2">
      <c r="M6" s="6" t="s">
        <v>42</v>
      </c>
      <c r="N6" s="76" t="str">
        <f>IF('The Costumer''s Details'!$B9="","",'The Costumer''s Details'!$B9)</f>
        <v/>
      </c>
    </row>
    <row r="7" spans="1:14" ht="17.25" customHeight="1" x14ac:dyDescent="0.2">
      <c r="M7" s="6" t="s">
        <v>48</v>
      </c>
      <c r="N7" s="77" t="str">
        <f>'The Costumer''s Details'!$B10</f>
        <v>B class</v>
      </c>
    </row>
    <row r="8" spans="1:14" ht="17.25" customHeight="1" x14ac:dyDescent="0.2"/>
    <row r="9" spans="1:14" ht="17.25" customHeight="1" x14ac:dyDescent="0.2"/>
    <row r="10" spans="1:14" ht="17.25" customHeight="1" x14ac:dyDescent="0.2">
      <c r="I10" s="111" t="s">
        <v>49</v>
      </c>
      <c r="J10" s="111"/>
      <c r="L10" s="111" t="s">
        <v>43</v>
      </c>
      <c r="M10" s="111"/>
    </row>
    <row r="11" spans="1:14" s="55" customFormat="1" ht="27" customHeight="1" x14ac:dyDescent="0.2">
      <c r="A11" s="15" t="s">
        <v>32</v>
      </c>
      <c r="B11" s="15" t="s">
        <v>44</v>
      </c>
      <c r="C11" s="15" t="s">
        <v>0</v>
      </c>
      <c r="D11" s="15" t="s">
        <v>1</v>
      </c>
      <c r="E11" s="15" t="s">
        <v>12</v>
      </c>
      <c r="F11" s="15" t="s">
        <v>2</v>
      </c>
      <c r="G11" s="15" t="s">
        <v>11</v>
      </c>
      <c r="H11" s="15" t="s">
        <v>14</v>
      </c>
      <c r="I11" s="15" t="s">
        <v>8</v>
      </c>
      <c r="J11" s="15" t="s">
        <v>9</v>
      </c>
      <c r="K11" s="15" t="s">
        <v>45</v>
      </c>
      <c r="L11" s="17" t="s">
        <v>3</v>
      </c>
      <c r="M11" s="16" t="s">
        <v>46</v>
      </c>
      <c r="N11" s="16" t="s">
        <v>46</v>
      </c>
    </row>
    <row r="12" spans="1:14" ht="17.25" customHeight="1" x14ac:dyDescent="0.25">
      <c r="A12" s="106"/>
      <c r="B12" s="1"/>
      <c r="C12" s="5"/>
      <c r="D12" s="5"/>
      <c r="E12" s="5"/>
      <c r="F12" s="5"/>
      <c r="G12" s="1"/>
      <c r="H12" s="1"/>
      <c r="I12" s="68" t="str">
        <f>IF(B12="","",25)</f>
        <v/>
      </c>
      <c r="J12" s="68" t="str">
        <f>IF(B12="","",70)</f>
        <v/>
      </c>
      <c r="K12" s="83" t="str">
        <f>IF(B12="","",IF($N$7="Steel",2,IF($N$7="Fireprotect",VLOOKUP(MAX(C12:E12),'The Costumer''s Details'!$AD$15:$AF$18,3),VLOOKUP(MAX(C12:E12),'The Costumer''s Details'!$AD$10:$AF$13,3))))</f>
        <v/>
      </c>
      <c r="L12" s="68" t="str">
        <f t="shared" ref="L12:L43" si="0">IF(B12="","",IF(OR($N$7="Fireprotect",$N$7="Steel"),30,IF(MAX(C12:D12)&lt;=750,20,IF(MAX(C12:D12)&lt;=2000,30,40))))</f>
        <v/>
      </c>
      <c r="M12" s="67"/>
      <c r="N12" s="69"/>
    </row>
    <row r="13" spans="1:14" ht="17.25" customHeight="1" x14ac:dyDescent="0.25">
      <c r="A13" s="104"/>
      <c r="B13" s="1"/>
      <c r="C13" s="5"/>
      <c r="D13" s="5"/>
      <c r="E13" s="5"/>
      <c r="F13" s="5"/>
      <c r="G13" s="1"/>
      <c r="H13" s="1"/>
      <c r="I13" s="68" t="str">
        <f t="shared" ref="I13:I76" si="1">IF(B13="","",25)</f>
        <v/>
      </c>
      <c r="J13" s="68" t="str">
        <f t="shared" ref="J13:J76" si="2">IF(B13="","",70)</f>
        <v/>
      </c>
      <c r="K13" s="83" t="str">
        <f>IF(B13="","",IF($N$7="Steel",2,IF($N$7="Fireprotect",VLOOKUP(MAX(C13:E13),'The Costumer''s Details'!$AD$15:$AF$18,3),VLOOKUP(MAX(C13:E13),'The Costumer''s Details'!$AD$10:$AF$13,3))))</f>
        <v/>
      </c>
      <c r="L13" s="68" t="str">
        <f t="shared" si="0"/>
        <v/>
      </c>
      <c r="M13" s="67"/>
      <c r="N13" s="12"/>
    </row>
    <row r="14" spans="1:14" ht="17.25" customHeight="1" x14ac:dyDescent="0.25">
      <c r="A14" s="104"/>
      <c r="B14" s="1"/>
      <c r="C14" s="5"/>
      <c r="D14" s="5"/>
      <c r="E14" s="5"/>
      <c r="F14" s="5"/>
      <c r="G14" s="1"/>
      <c r="H14" s="1"/>
      <c r="I14" s="68" t="str">
        <f t="shared" si="1"/>
        <v/>
      </c>
      <c r="J14" s="68" t="str">
        <f t="shared" si="2"/>
        <v/>
      </c>
      <c r="K14" s="83" t="str">
        <f>IF(B14="","",IF($N$7="Steel",2,IF($N$7="Fireprotect",VLOOKUP(MAX(C14:E14),'The Costumer''s Details'!$AD$15:$AF$18,3),VLOOKUP(MAX(C14:E14),'The Costumer''s Details'!$AD$10:$AF$13,3))))</f>
        <v/>
      </c>
      <c r="L14" s="68" t="str">
        <f t="shared" si="0"/>
        <v/>
      </c>
      <c r="M14" s="67"/>
      <c r="N14" s="12"/>
    </row>
    <row r="15" spans="1:14" ht="17.25" customHeight="1" x14ac:dyDescent="0.25">
      <c r="A15" s="104"/>
      <c r="B15" s="1"/>
      <c r="C15" s="5"/>
      <c r="D15" s="5"/>
      <c r="E15" s="5"/>
      <c r="F15" s="5"/>
      <c r="G15" s="1"/>
      <c r="H15" s="1"/>
      <c r="I15" s="68" t="str">
        <f t="shared" si="1"/>
        <v/>
      </c>
      <c r="J15" s="68" t="str">
        <f t="shared" si="2"/>
        <v/>
      </c>
      <c r="K15" s="83" t="str">
        <f>IF(B15="","",IF($N$7="Steel",2,IF($N$7="Fireprotect",VLOOKUP(MAX(C15:E15),'The Costumer''s Details'!$AD$15:$AF$18,3),VLOOKUP(MAX(C15:E15),'The Costumer''s Details'!$AD$10:$AF$13,3))))</f>
        <v/>
      </c>
      <c r="L15" s="68" t="str">
        <f t="shared" si="0"/>
        <v/>
      </c>
      <c r="M15" s="67"/>
      <c r="N15" s="12"/>
    </row>
    <row r="16" spans="1:14" ht="17.25" customHeight="1" x14ac:dyDescent="0.25">
      <c r="A16" s="104"/>
      <c r="B16" s="1"/>
      <c r="C16" s="5"/>
      <c r="D16" s="5"/>
      <c r="E16" s="5"/>
      <c r="F16" s="5"/>
      <c r="G16" s="1"/>
      <c r="H16" s="1"/>
      <c r="I16" s="68" t="str">
        <f t="shared" si="1"/>
        <v/>
      </c>
      <c r="J16" s="68" t="str">
        <f t="shared" si="2"/>
        <v/>
      </c>
      <c r="K16" s="83" t="str">
        <f>IF(B16="","",IF($N$7="Steel",2,IF($N$7="Fireprotect",VLOOKUP(MAX(C16:E16),'The Costumer''s Details'!$AD$15:$AF$18,3),VLOOKUP(MAX(C16:E16),'The Costumer''s Details'!$AD$10:$AF$13,3))))</f>
        <v/>
      </c>
      <c r="L16" s="68" t="str">
        <f t="shared" si="0"/>
        <v/>
      </c>
      <c r="M16" s="67"/>
      <c r="N16" s="12"/>
    </row>
    <row r="17" spans="1:14" ht="17.25" customHeight="1" x14ac:dyDescent="0.25">
      <c r="A17" s="104"/>
      <c r="B17" s="1"/>
      <c r="C17" s="5"/>
      <c r="D17" s="5"/>
      <c r="E17" s="5"/>
      <c r="F17" s="5"/>
      <c r="G17" s="1"/>
      <c r="H17" s="1"/>
      <c r="I17" s="68" t="str">
        <f t="shared" si="1"/>
        <v/>
      </c>
      <c r="J17" s="68" t="str">
        <f t="shared" si="2"/>
        <v/>
      </c>
      <c r="K17" s="83" t="str">
        <f>IF(B17="","",IF($N$7="Steel",2,IF($N$7="Fireprotect",VLOOKUP(MAX(C17:E17),'The Costumer''s Details'!$AD$15:$AF$18,3),VLOOKUP(MAX(C17:E17),'The Costumer''s Details'!$AD$10:$AF$13,3))))</f>
        <v/>
      </c>
      <c r="L17" s="68" t="str">
        <f t="shared" si="0"/>
        <v/>
      </c>
      <c r="M17" s="67"/>
      <c r="N17" s="12"/>
    </row>
    <row r="18" spans="1:14" ht="17.25" customHeight="1" x14ac:dyDescent="0.25">
      <c r="A18" s="104"/>
      <c r="B18" s="1"/>
      <c r="C18" s="5"/>
      <c r="D18" s="5"/>
      <c r="E18" s="5"/>
      <c r="F18" s="5"/>
      <c r="G18" s="1"/>
      <c r="H18" s="1"/>
      <c r="I18" s="68" t="str">
        <f t="shared" si="1"/>
        <v/>
      </c>
      <c r="J18" s="68" t="str">
        <f t="shared" si="2"/>
        <v/>
      </c>
      <c r="K18" s="83" t="str">
        <f>IF(B18="","",IF($N$7="Steel",2,IF($N$7="Fireprotect",VLOOKUP(MAX(C18:E18),'The Costumer''s Details'!$AD$15:$AF$18,3),VLOOKUP(MAX(C18:E18),'The Costumer''s Details'!$AD$10:$AF$13,3))))</f>
        <v/>
      </c>
      <c r="L18" s="68" t="str">
        <f t="shared" si="0"/>
        <v/>
      </c>
      <c r="M18" s="67"/>
      <c r="N18" s="12"/>
    </row>
    <row r="19" spans="1:14" ht="17.25" customHeight="1" x14ac:dyDescent="0.25">
      <c r="A19" s="104"/>
      <c r="B19" s="1"/>
      <c r="C19" s="5"/>
      <c r="D19" s="5"/>
      <c r="E19" s="5"/>
      <c r="F19" s="5"/>
      <c r="G19" s="1"/>
      <c r="H19" s="1"/>
      <c r="I19" s="68" t="str">
        <f t="shared" si="1"/>
        <v/>
      </c>
      <c r="J19" s="68" t="str">
        <f t="shared" si="2"/>
        <v/>
      </c>
      <c r="K19" s="83" t="str">
        <f>IF(B19="","",IF($N$7="Steel",2,IF($N$7="Fireprotect",VLOOKUP(MAX(C19:E19),'The Costumer''s Details'!$AD$15:$AF$18,3),VLOOKUP(MAX(C19:E19),'The Costumer''s Details'!$AD$10:$AF$13,3))))</f>
        <v/>
      </c>
      <c r="L19" s="68" t="str">
        <f t="shared" si="0"/>
        <v/>
      </c>
      <c r="M19" s="67"/>
      <c r="N19" s="12"/>
    </row>
    <row r="20" spans="1:14" ht="17.25" customHeight="1" x14ac:dyDescent="0.25">
      <c r="A20" s="104"/>
      <c r="B20" s="1"/>
      <c r="C20" s="5"/>
      <c r="D20" s="5"/>
      <c r="E20" s="5"/>
      <c r="F20" s="5"/>
      <c r="G20" s="1"/>
      <c r="H20" s="1"/>
      <c r="I20" s="68" t="str">
        <f t="shared" si="1"/>
        <v/>
      </c>
      <c r="J20" s="68" t="str">
        <f t="shared" si="2"/>
        <v/>
      </c>
      <c r="K20" s="83" t="str">
        <f>IF(B20="","",IF($N$7="Steel",2,IF($N$7="Fireprotect",VLOOKUP(MAX(C20:E20),'The Costumer''s Details'!$AD$15:$AF$18,3),VLOOKUP(MAX(C20:E20),'The Costumer''s Details'!$AD$10:$AF$13,3))))</f>
        <v/>
      </c>
      <c r="L20" s="68" t="str">
        <f t="shared" si="0"/>
        <v/>
      </c>
      <c r="M20" s="67"/>
      <c r="N20" s="12"/>
    </row>
    <row r="21" spans="1:14" ht="17.25" customHeight="1" x14ac:dyDescent="0.25">
      <c r="A21" s="104"/>
      <c r="B21" s="1"/>
      <c r="C21" s="5"/>
      <c r="D21" s="5"/>
      <c r="E21" s="5"/>
      <c r="F21" s="5"/>
      <c r="G21" s="1"/>
      <c r="H21" s="1"/>
      <c r="I21" s="68" t="str">
        <f t="shared" si="1"/>
        <v/>
      </c>
      <c r="J21" s="68" t="str">
        <f t="shared" si="2"/>
        <v/>
      </c>
      <c r="K21" s="83" t="str">
        <f>IF(B21="","",IF($N$7="Steel",2,IF($N$7="Fireprotect",VLOOKUP(MAX(C21:E21),'The Costumer''s Details'!$AD$15:$AF$18,3),VLOOKUP(MAX(C21:E21),'The Costumer''s Details'!$AD$10:$AF$13,3))))</f>
        <v/>
      </c>
      <c r="L21" s="68" t="str">
        <f t="shared" si="0"/>
        <v/>
      </c>
      <c r="M21" s="67"/>
      <c r="N21" s="12"/>
    </row>
    <row r="22" spans="1:14" ht="17.25" customHeight="1" x14ac:dyDescent="0.25">
      <c r="A22" s="104"/>
      <c r="B22" s="1"/>
      <c r="C22" s="5"/>
      <c r="D22" s="5"/>
      <c r="E22" s="5"/>
      <c r="F22" s="5"/>
      <c r="G22" s="1"/>
      <c r="H22" s="1"/>
      <c r="I22" s="68" t="str">
        <f t="shared" si="1"/>
        <v/>
      </c>
      <c r="J22" s="68" t="str">
        <f t="shared" si="2"/>
        <v/>
      </c>
      <c r="K22" s="83" t="str">
        <f>IF(B22="","",IF($N$7="Steel",2,IF($N$7="Fireprotect",VLOOKUP(MAX(C22:E22),'The Costumer''s Details'!$AD$15:$AF$18,3),VLOOKUP(MAX(C22:E22),'The Costumer''s Details'!$AD$10:$AF$13,3))))</f>
        <v/>
      </c>
      <c r="L22" s="68" t="str">
        <f t="shared" si="0"/>
        <v/>
      </c>
      <c r="M22" s="67"/>
      <c r="N22" s="12"/>
    </row>
    <row r="23" spans="1:14" ht="17.25" customHeight="1" x14ac:dyDescent="0.25">
      <c r="A23" s="104"/>
      <c r="B23" s="1"/>
      <c r="C23" s="5"/>
      <c r="D23" s="5"/>
      <c r="E23" s="5"/>
      <c r="F23" s="5"/>
      <c r="G23" s="1"/>
      <c r="H23" s="1"/>
      <c r="I23" s="68" t="str">
        <f t="shared" si="1"/>
        <v/>
      </c>
      <c r="J23" s="68" t="str">
        <f t="shared" si="2"/>
        <v/>
      </c>
      <c r="K23" s="83" t="str">
        <f>IF(B23="","",IF($N$7="Steel",2,IF($N$7="Fireprotect",VLOOKUP(MAX(C23:E23),'The Costumer''s Details'!$AD$15:$AF$18,3),VLOOKUP(MAX(C23:E23),'The Costumer''s Details'!$AD$10:$AF$13,3))))</f>
        <v/>
      </c>
      <c r="L23" s="68" t="str">
        <f t="shared" si="0"/>
        <v/>
      </c>
      <c r="M23" s="67"/>
      <c r="N23" s="12"/>
    </row>
    <row r="24" spans="1:14" ht="17.25" customHeight="1" x14ac:dyDescent="0.25">
      <c r="A24" s="104"/>
      <c r="B24" s="1"/>
      <c r="C24" s="5"/>
      <c r="D24" s="5"/>
      <c r="E24" s="5"/>
      <c r="F24" s="5"/>
      <c r="G24" s="1"/>
      <c r="H24" s="1"/>
      <c r="I24" s="68" t="str">
        <f t="shared" si="1"/>
        <v/>
      </c>
      <c r="J24" s="68" t="str">
        <f t="shared" si="2"/>
        <v/>
      </c>
      <c r="K24" s="83" t="str">
        <f>IF(B24="","",IF($N$7="Steel",2,IF($N$7="Fireprotect",VLOOKUP(MAX(C24:E24),'The Costumer''s Details'!$AD$15:$AF$18,3),VLOOKUP(MAX(C24:E24),'The Costumer''s Details'!$AD$10:$AF$13,3))))</f>
        <v/>
      </c>
      <c r="L24" s="68" t="str">
        <f t="shared" si="0"/>
        <v/>
      </c>
      <c r="M24" s="67"/>
      <c r="N24" s="12"/>
    </row>
    <row r="25" spans="1:14" ht="17.25" customHeight="1" x14ac:dyDescent="0.25">
      <c r="A25" s="104"/>
      <c r="B25" s="1"/>
      <c r="C25" s="5"/>
      <c r="D25" s="5"/>
      <c r="E25" s="5"/>
      <c r="F25" s="5"/>
      <c r="G25" s="1"/>
      <c r="H25" s="1"/>
      <c r="I25" s="68" t="str">
        <f t="shared" si="1"/>
        <v/>
      </c>
      <c r="J25" s="68" t="str">
        <f t="shared" si="2"/>
        <v/>
      </c>
      <c r="K25" s="83" t="str">
        <f>IF(B25="","",IF($N$7="Steel",2,IF($N$7="Fireprotect",VLOOKUP(MAX(C25:E25),'The Costumer''s Details'!$AD$15:$AF$18,3),VLOOKUP(MAX(C25:E25),'The Costumer''s Details'!$AD$10:$AF$13,3))))</f>
        <v/>
      </c>
      <c r="L25" s="68" t="str">
        <f t="shared" si="0"/>
        <v/>
      </c>
      <c r="M25" s="67"/>
      <c r="N25" s="12"/>
    </row>
    <row r="26" spans="1:14" ht="17.25" customHeight="1" x14ac:dyDescent="0.25">
      <c r="A26" s="104"/>
      <c r="B26" s="1"/>
      <c r="C26" s="5"/>
      <c r="D26" s="5"/>
      <c r="E26" s="5"/>
      <c r="F26" s="5"/>
      <c r="G26" s="1"/>
      <c r="H26" s="1"/>
      <c r="I26" s="68" t="str">
        <f t="shared" si="1"/>
        <v/>
      </c>
      <c r="J26" s="68" t="str">
        <f t="shared" si="2"/>
        <v/>
      </c>
      <c r="K26" s="83" t="str">
        <f>IF(B26="","",IF($N$7="Steel",2,IF($N$7="Fireprotect",VLOOKUP(MAX(C26:E26),'The Costumer''s Details'!$AD$15:$AF$18,3),VLOOKUP(MAX(C26:E26),'The Costumer''s Details'!$AD$10:$AF$13,3))))</f>
        <v/>
      </c>
      <c r="L26" s="68" t="str">
        <f t="shared" si="0"/>
        <v/>
      </c>
      <c r="M26" s="67"/>
      <c r="N26" s="12"/>
    </row>
    <row r="27" spans="1:14" ht="17.25" customHeight="1" x14ac:dyDescent="0.25">
      <c r="A27" s="104"/>
      <c r="B27" s="1"/>
      <c r="C27" s="5"/>
      <c r="D27" s="5"/>
      <c r="E27" s="5"/>
      <c r="F27" s="5"/>
      <c r="G27" s="1"/>
      <c r="H27" s="1"/>
      <c r="I27" s="68" t="str">
        <f t="shared" si="1"/>
        <v/>
      </c>
      <c r="J27" s="68" t="str">
        <f t="shared" si="2"/>
        <v/>
      </c>
      <c r="K27" s="83" t="str">
        <f>IF(B27="","",IF($N$7="Steel",2,IF($N$7="Fireprotect",VLOOKUP(MAX(C27:E27),'The Costumer''s Details'!$AD$15:$AF$18,3),VLOOKUP(MAX(C27:E27),'The Costumer''s Details'!$AD$10:$AF$13,3))))</f>
        <v/>
      </c>
      <c r="L27" s="68" t="str">
        <f t="shared" si="0"/>
        <v/>
      </c>
      <c r="M27" s="67"/>
      <c r="N27" s="12"/>
    </row>
    <row r="28" spans="1:14" ht="17.25" customHeight="1" x14ac:dyDescent="0.25">
      <c r="A28" s="104"/>
      <c r="B28" s="1"/>
      <c r="C28" s="5"/>
      <c r="D28" s="5"/>
      <c r="E28" s="5"/>
      <c r="F28" s="5"/>
      <c r="G28" s="1"/>
      <c r="H28" s="1"/>
      <c r="I28" s="68" t="str">
        <f t="shared" si="1"/>
        <v/>
      </c>
      <c r="J28" s="68" t="str">
        <f t="shared" si="2"/>
        <v/>
      </c>
      <c r="K28" s="83" t="str">
        <f>IF(B28="","",IF($N$7="Steel",2,IF($N$7="Fireprotect",VLOOKUP(MAX(C28:E28),'The Costumer''s Details'!$AD$15:$AF$18,3),VLOOKUP(MAX(C28:E28),'The Costumer''s Details'!$AD$10:$AF$13,3))))</f>
        <v/>
      </c>
      <c r="L28" s="68" t="str">
        <f t="shared" si="0"/>
        <v/>
      </c>
      <c r="M28" s="67"/>
      <c r="N28" s="12"/>
    </row>
    <row r="29" spans="1:14" ht="17.25" customHeight="1" x14ac:dyDescent="0.25">
      <c r="A29" s="104"/>
      <c r="B29" s="1"/>
      <c r="C29" s="5"/>
      <c r="D29" s="5"/>
      <c r="E29" s="5"/>
      <c r="F29" s="5"/>
      <c r="G29" s="1"/>
      <c r="H29" s="1"/>
      <c r="I29" s="68" t="str">
        <f t="shared" si="1"/>
        <v/>
      </c>
      <c r="J29" s="68" t="str">
        <f t="shared" si="2"/>
        <v/>
      </c>
      <c r="K29" s="83" t="str">
        <f>IF(B29="","",IF($N$7="Steel",2,IF($N$7="Fireprotect",VLOOKUP(MAX(C29:E29),'The Costumer''s Details'!$AD$15:$AF$18,3),VLOOKUP(MAX(C29:E29),'The Costumer''s Details'!$AD$10:$AF$13,3))))</f>
        <v/>
      </c>
      <c r="L29" s="68" t="str">
        <f t="shared" si="0"/>
        <v/>
      </c>
      <c r="M29" s="67"/>
      <c r="N29" s="12"/>
    </row>
    <row r="30" spans="1:14" ht="17.25" customHeight="1" x14ac:dyDescent="0.25">
      <c r="A30" s="104"/>
      <c r="B30" s="1"/>
      <c r="C30" s="5"/>
      <c r="D30" s="5"/>
      <c r="E30" s="5"/>
      <c r="F30" s="5"/>
      <c r="G30" s="1"/>
      <c r="H30" s="1"/>
      <c r="I30" s="68" t="str">
        <f t="shared" si="1"/>
        <v/>
      </c>
      <c r="J30" s="68" t="str">
        <f t="shared" si="2"/>
        <v/>
      </c>
      <c r="K30" s="83" t="str">
        <f>IF(B30="","",IF($N$7="Steel",2,IF($N$7="Fireprotect",VLOOKUP(MAX(C30:E30),'The Costumer''s Details'!$AD$15:$AF$18,3),VLOOKUP(MAX(C30:E30),'The Costumer''s Details'!$AD$10:$AF$13,3))))</f>
        <v/>
      </c>
      <c r="L30" s="68" t="str">
        <f t="shared" si="0"/>
        <v/>
      </c>
      <c r="M30" s="67"/>
      <c r="N30" s="12"/>
    </row>
    <row r="31" spans="1:14" ht="17.25" customHeight="1" x14ac:dyDescent="0.25">
      <c r="A31" s="104"/>
      <c r="B31" s="1"/>
      <c r="C31" s="5"/>
      <c r="D31" s="5"/>
      <c r="E31" s="5"/>
      <c r="F31" s="5"/>
      <c r="G31" s="1"/>
      <c r="H31" s="1"/>
      <c r="I31" s="68" t="str">
        <f t="shared" si="1"/>
        <v/>
      </c>
      <c r="J31" s="68" t="str">
        <f t="shared" si="2"/>
        <v/>
      </c>
      <c r="K31" s="83" t="str">
        <f>IF(B31="","",IF($N$7="Steel",2,IF($N$7="Fireprotect",VLOOKUP(MAX(C31:E31),'The Costumer''s Details'!$AD$15:$AF$18,3),VLOOKUP(MAX(C31:E31),'The Costumer''s Details'!$AD$10:$AF$13,3))))</f>
        <v/>
      </c>
      <c r="L31" s="68" t="str">
        <f t="shared" si="0"/>
        <v/>
      </c>
      <c r="M31" s="67"/>
      <c r="N31" s="12"/>
    </row>
    <row r="32" spans="1:14" ht="17.25" customHeight="1" x14ac:dyDescent="0.25">
      <c r="A32" s="104"/>
      <c r="B32" s="1"/>
      <c r="C32" s="5"/>
      <c r="D32" s="5"/>
      <c r="E32" s="5"/>
      <c r="F32" s="5"/>
      <c r="G32" s="1"/>
      <c r="H32" s="1"/>
      <c r="I32" s="68" t="str">
        <f t="shared" si="1"/>
        <v/>
      </c>
      <c r="J32" s="68" t="str">
        <f t="shared" si="2"/>
        <v/>
      </c>
      <c r="K32" s="83" t="str">
        <f>IF(B32="","",IF($N$7="Steel",2,IF($N$7="Fireprotect",VLOOKUP(MAX(C32:E32),'The Costumer''s Details'!$AD$15:$AF$18,3),VLOOKUP(MAX(C32:E32),'The Costumer''s Details'!$AD$10:$AF$13,3))))</f>
        <v/>
      </c>
      <c r="L32" s="68" t="str">
        <f t="shared" si="0"/>
        <v/>
      </c>
      <c r="M32" s="67"/>
      <c r="N32" s="12"/>
    </row>
    <row r="33" spans="1:14" ht="17.25" customHeight="1" x14ac:dyDescent="0.25">
      <c r="A33" s="104"/>
      <c r="B33" s="1"/>
      <c r="C33" s="5"/>
      <c r="D33" s="5"/>
      <c r="E33" s="5"/>
      <c r="F33" s="5"/>
      <c r="G33" s="1"/>
      <c r="H33" s="1"/>
      <c r="I33" s="68" t="str">
        <f t="shared" si="1"/>
        <v/>
      </c>
      <c r="J33" s="68" t="str">
        <f t="shared" si="2"/>
        <v/>
      </c>
      <c r="K33" s="83" t="str">
        <f>IF(B33="","",IF($N$7="Steel",2,IF($N$7="Fireprotect",VLOOKUP(MAX(C33:E33),'The Costumer''s Details'!$AD$15:$AF$18,3),VLOOKUP(MAX(C33:E33),'The Costumer''s Details'!$AD$10:$AF$13,3))))</f>
        <v/>
      </c>
      <c r="L33" s="68" t="str">
        <f t="shared" si="0"/>
        <v/>
      </c>
      <c r="M33" s="67"/>
      <c r="N33" s="12"/>
    </row>
    <row r="34" spans="1:14" ht="17.25" customHeight="1" x14ac:dyDescent="0.25">
      <c r="A34" s="104"/>
      <c r="B34" s="1"/>
      <c r="C34" s="5"/>
      <c r="D34" s="5"/>
      <c r="E34" s="5"/>
      <c r="F34" s="5"/>
      <c r="G34" s="1"/>
      <c r="H34" s="1"/>
      <c r="I34" s="68" t="str">
        <f t="shared" si="1"/>
        <v/>
      </c>
      <c r="J34" s="68" t="str">
        <f t="shared" si="2"/>
        <v/>
      </c>
      <c r="K34" s="83" t="str">
        <f>IF(B34="","",IF($N$7="Steel",2,IF($N$7="Fireprotect",VLOOKUP(MAX(C34:E34),'The Costumer''s Details'!$AD$15:$AF$18,3),VLOOKUP(MAX(C34:E34),'The Costumer''s Details'!$AD$10:$AF$13,3))))</f>
        <v/>
      </c>
      <c r="L34" s="68" t="str">
        <f t="shared" si="0"/>
        <v/>
      </c>
      <c r="M34" s="67"/>
      <c r="N34" s="12"/>
    </row>
    <row r="35" spans="1:14" ht="17.25" customHeight="1" x14ac:dyDescent="0.25">
      <c r="A35" s="104"/>
      <c r="B35" s="1"/>
      <c r="C35" s="5"/>
      <c r="D35" s="5"/>
      <c r="E35" s="5"/>
      <c r="F35" s="5"/>
      <c r="G35" s="1"/>
      <c r="H35" s="1"/>
      <c r="I35" s="68" t="str">
        <f t="shared" si="1"/>
        <v/>
      </c>
      <c r="J35" s="68" t="str">
        <f t="shared" si="2"/>
        <v/>
      </c>
      <c r="K35" s="83" t="str">
        <f>IF(B35="","",IF($N$7="Steel",2,IF($N$7="Fireprotect",VLOOKUP(MAX(C35:E35),'The Costumer''s Details'!$AD$15:$AF$18,3),VLOOKUP(MAX(C35:E35),'The Costumer''s Details'!$AD$10:$AF$13,3))))</f>
        <v/>
      </c>
      <c r="L35" s="68" t="str">
        <f t="shared" si="0"/>
        <v/>
      </c>
      <c r="M35" s="67"/>
      <c r="N35" s="12"/>
    </row>
    <row r="36" spans="1:14" ht="17.25" customHeight="1" x14ac:dyDescent="0.25">
      <c r="A36" s="104"/>
      <c r="B36" s="1"/>
      <c r="C36" s="5"/>
      <c r="D36" s="5"/>
      <c r="E36" s="5"/>
      <c r="F36" s="5"/>
      <c r="G36" s="1"/>
      <c r="H36" s="1"/>
      <c r="I36" s="68" t="str">
        <f t="shared" si="1"/>
        <v/>
      </c>
      <c r="J36" s="68" t="str">
        <f t="shared" si="2"/>
        <v/>
      </c>
      <c r="K36" s="83" t="str">
        <f>IF(B36="","",IF($N$7="Steel",2,IF($N$7="Fireprotect",VLOOKUP(MAX(C36:E36),'The Costumer''s Details'!$AD$15:$AF$18,3),VLOOKUP(MAX(C36:E36),'The Costumer''s Details'!$AD$10:$AF$13,3))))</f>
        <v/>
      </c>
      <c r="L36" s="68" t="str">
        <f t="shared" si="0"/>
        <v/>
      </c>
      <c r="M36" s="67"/>
      <c r="N36" s="12"/>
    </row>
    <row r="37" spans="1:14" ht="17.25" customHeight="1" x14ac:dyDescent="0.25">
      <c r="A37" s="104"/>
      <c r="B37" s="1"/>
      <c r="C37" s="5"/>
      <c r="D37" s="5"/>
      <c r="E37" s="5"/>
      <c r="F37" s="5"/>
      <c r="G37" s="1"/>
      <c r="H37" s="1"/>
      <c r="I37" s="68" t="str">
        <f t="shared" si="1"/>
        <v/>
      </c>
      <c r="J37" s="68" t="str">
        <f t="shared" si="2"/>
        <v/>
      </c>
      <c r="K37" s="83" t="str">
        <f>IF(B37="","",IF($N$7="Steel",2,IF($N$7="Fireprotect",VLOOKUP(MAX(C37:E37),'The Costumer''s Details'!$AD$15:$AF$18,3),VLOOKUP(MAX(C37:E37),'The Costumer''s Details'!$AD$10:$AF$13,3))))</f>
        <v/>
      </c>
      <c r="L37" s="68" t="str">
        <f t="shared" si="0"/>
        <v/>
      </c>
      <c r="M37" s="67"/>
      <c r="N37" s="12"/>
    </row>
    <row r="38" spans="1:14" ht="17.25" customHeight="1" x14ac:dyDescent="0.25">
      <c r="A38" s="104"/>
      <c r="B38" s="1"/>
      <c r="C38" s="5"/>
      <c r="D38" s="5"/>
      <c r="E38" s="5"/>
      <c r="F38" s="5"/>
      <c r="G38" s="1"/>
      <c r="H38" s="1"/>
      <c r="I38" s="68" t="str">
        <f t="shared" si="1"/>
        <v/>
      </c>
      <c r="J38" s="68" t="str">
        <f t="shared" si="2"/>
        <v/>
      </c>
      <c r="K38" s="83" t="str">
        <f>IF(B38="","",IF($N$7="Steel",2,IF($N$7="Fireprotect",VLOOKUP(MAX(C38:E38),'The Costumer''s Details'!$AD$15:$AF$18,3),VLOOKUP(MAX(C38:E38),'The Costumer''s Details'!$AD$10:$AF$13,3))))</f>
        <v/>
      </c>
      <c r="L38" s="68" t="str">
        <f t="shared" si="0"/>
        <v/>
      </c>
      <c r="M38" s="67"/>
      <c r="N38" s="12"/>
    </row>
    <row r="39" spans="1:14" ht="17.25" customHeight="1" x14ac:dyDescent="0.25">
      <c r="A39" s="104"/>
      <c r="B39" s="1"/>
      <c r="C39" s="5"/>
      <c r="D39" s="5"/>
      <c r="E39" s="5"/>
      <c r="F39" s="5"/>
      <c r="G39" s="1"/>
      <c r="H39" s="1"/>
      <c r="I39" s="68" t="str">
        <f t="shared" si="1"/>
        <v/>
      </c>
      <c r="J39" s="68" t="str">
        <f t="shared" si="2"/>
        <v/>
      </c>
      <c r="K39" s="83" t="str">
        <f>IF(B39="","",IF($N$7="Steel",2,IF($N$7="Fireprotect",VLOOKUP(MAX(C39:E39),'The Costumer''s Details'!$AD$15:$AF$18,3),VLOOKUP(MAX(C39:E39),'The Costumer''s Details'!$AD$10:$AF$13,3))))</f>
        <v/>
      </c>
      <c r="L39" s="68" t="str">
        <f t="shared" si="0"/>
        <v/>
      </c>
      <c r="M39" s="67"/>
      <c r="N39" s="12"/>
    </row>
    <row r="40" spans="1:14" ht="17.25" customHeight="1" x14ac:dyDescent="0.25">
      <c r="A40" s="104"/>
      <c r="B40" s="1"/>
      <c r="C40" s="5"/>
      <c r="D40" s="5"/>
      <c r="E40" s="5"/>
      <c r="F40" s="5"/>
      <c r="G40" s="1"/>
      <c r="H40" s="1"/>
      <c r="I40" s="68" t="str">
        <f t="shared" si="1"/>
        <v/>
      </c>
      <c r="J40" s="68" t="str">
        <f t="shared" si="2"/>
        <v/>
      </c>
      <c r="K40" s="83" t="str">
        <f>IF(B40="","",IF($N$7="Steel",2,IF($N$7="Fireprotect",VLOOKUP(MAX(C40:E40),'The Costumer''s Details'!$AD$15:$AF$18,3),VLOOKUP(MAX(C40:E40),'The Costumer''s Details'!$AD$10:$AF$13,3))))</f>
        <v/>
      </c>
      <c r="L40" s="68" t="str">
        <f t="shared" si="0"/>
        <v/>
      </c>
      <c r="M40" s="67"/>
      <c r="N40" s="12"/>
    </row>
    <row r="41" spans="1:14" ht="17.25" customHeight="1" x14ac:dyDescent="0.25">
      <c r="A41" s="104"/>
      <c r="B41" s="1"/>
      <c r="C41" s="5"/>
      <c r="D41" s="5"/>
      <c r="E41" s="5"/>
      <c r="F41" s="5"/>
      <c r="G41" s="1"/>
      <c r="H41" s="1"/>
      <c r="I41" s="68" t="str">
        <f t="shared" si="1"/>
        <v/>
      </c>
      <c r="J41" s="68" t="str">
        <f t="shared" si="2"/>
        <v/>
      </c>
      <c r="K41" s="83" t="str">
        <f>IF(B41="","",IF($N$7="Steel",2,IF($N$7="Fireprotect",VLOOKUP(MAX(C41:E41),'The Costumer''s Details'!$AD$15:$AF$18,3),VLOOKUP(MAX(C41:E41),'The Costumer''s Details'!$AD$10:$AF$13,3))))</f>
        <v/>
      </c>
      <c r="L41" s="68" t="str">
        <f t="shared" si="0"/>
        <v/>
      </c>
      <c r="M41" s="67"/>
      <c r="N41" s="12"/>
    </row>
    <row r="42" spans="1:14" ht="17.25" customHeight="1" x14ac:dyDescent="0.25">
      <c r="A42" s="104"/>
      <c r="B42" s="1"/>
      <c r="C42" s="5"/>
      <c r="D42" s="5"/>
      <c r="E42" s="5"/>
      <c r="F42" s="5"/>
      <c r="G42" s="1"/>
      <c r="H42" s="1"/>
      <c r="I42" s="68" t="str">
        <f t="shared" si="1"/>
        <v/>
      </c>
      <c r="J42" s="68" t="str">
        <f t="shared" si="2"/>
        <v/>
      </c>
      <c r="K42" s="83" t="str">
        <f>IF(B42="","",IF($N$7="Steel",2,IF($N$7="Fireprotect",VLOOKUP(MAX(C42:E42),'The Costumer''s Details'!$AD$15:$AF$18,3),VLOOKUP(MAX(C42:E42),'The Costumer''s Details'!$AD$10:$AF$13,3))))</f>
        <v/>
      </c>
      <c r="L42" s="68" t="str">
        <f t="shared" si="0"/>
        <v/>
      </c>
      <c r="M42" s="67"/>
      <c r="N42" s="12"/>
    </row>
    <row r="43" spans="1:14" ht="17.25" customHeight="1" x14ac:dyDescent="0.25">
      <c r="A43" s="104"/>
      <c r="B43" s="1"/>
      <c r="C43" s="5"/>
      <c r="D43" s="5"/>
      <c r="E43" s="5"/>
      <c r="F43" s="5"/>
      <c r="G43" s="1"/>
      <c r="H43" s="1"/>
      <c r="I43" s="68" t="str">
        <f t="shared" si="1"/>
        <v/>
      </c>
      <c r="J43" s="68" t="str">
        <f t="shared" si="2"/>
        <v/>
      </c>
      <c r="K43" s="83" t="str">
        <f>IF(B43="","",IF($N$7="Steel",2,IF($N$7="Fireprotect",VLOOKUP(MAX(C43:E43),'The Costumer''s Details'!$AD$15:$AF$18,3),VLOOKUP(MAX(C43:E43),'The Costumer''s Details'!$AD$10:$AF$13,3))))</f>
        <v/>
      </c>
      <c r="L43" s="68" t="str">
        <f t="shared" si="0"/>
        <v/>
      </c>
      <c r="M43" s="67"/>
      <c r="N43" s="12"/>
    </row>
    <row r="44" spans="1:14" ht="17.25" customHeight="1" x14ac:dyDescent="0.25">
      <c r="A44" s="104"/>
      <c r="B44" s="1"/>
      <c r="C44" s="5"/>
      <c r="D44" s="5"/>
      <c r="E44" s="5"/>
      <c r="F44" s="5"/>
      <c r="G44" s="1"/>
      <c r="H44" s="1"/>
      <c r="I44" s="68" t="str">
        <f t="shared" si="1"/>
        <v/>
      </c>
      <c r="J44" s="68" t="str">
        <f t="shared" si="2"/>
        <v/>
      </c>
      <c r="K44" s="83" t="str">
        <f>IF(B44="","",IF($N$7="Steel",2,IF($N$7="Fireprotect",VLOOKUP(MAX(C44:E44),'The Costumer''s Details'!$AD$15:$AF$18,3),VLOOKUP(MAX(C44:E44),'The Costumer''s Details'!$AD$10:$AF$13,3))))</f>
        <v/>
      </c>
      <c r="L44" s="68" t="str">
        <f t="shared" ref="L44:L75" si="3">IF(B44="","",IF(OR($N$7="Fireprotect",$N$7="Steel"),30,IF(MAX(C44:D44)&lt;=750,20,IF(MAX(C44:D44)&lt;=2000,30,40))))</f>
        <v/>
      </c>
      <c r="M44" s="67"/>
      <c r="N44" s="12"/>
    </row>
    <row r="45" spans="1:14" ht="17.25" customHeight="1" x14ac:dyDescent="0.25">
      <c r="A45" s="104"/>
      <c r="B45" s="1"/>
      <c r="C45" s="5"/>
      <c r="D45" s="5"/>
      <c r="E45" s="5"/>
      <c r="F45" s="5"/>
      <c r="G45" s="1"/>
      <c r="H45" s="1"/>
      <c r="I45" s="68" t="str">
        <f t="shared" si="1"/>
        <v/>
      </c>
      <c r="J45" s="68" t="str">
        <f t="shared" si="2"/>
        <v/>
      </c>
      <c r="K45" s="83" t="str">
        <f>IF(B45="","",IF($N$7="Steel",2,IF($N$7="Fireprotect",VLOOKUP(MAX(C45:E45),'The Costumer''s Details'!$AD$15:$AF$18,3),VLOOKUP(MAX(C45:E45),'The Costumer''s Details'!$AD$10:$AF$13,3))))</f>
        <v/>
      </c>
      <c r="L45" s="68" t="str">
        <f t="shared" si="3"/>
        <v/>
      </c>
      <c r="M45" s="67"/>
      <c r="N45" s="12"/>
    </row>
    <row r="46" spans="1:14" ht="17.25" customHeight="1" x14ac:dyDescent="0.25">
      <c r="A46" s="104"/>
      <c r="B46" s="1"/>
      <c r="C46" s="5"/>
      <c r="D46" s="5"/>
      <c r="E46" s="5"/>
      <c r="F46" s="5"/>
      <c r="G46" s="1"/>
      <c r="H46" s="1"/>
      <c r="I46" s="68" t="str">
        <f t="shared" si="1"/>
        <v/>
      </c>
      <c r="J46" s="68" t="str">
        <f t="shared" si="2"/>
        <v/>
      </c>
      <c r="K46" s="83" t="str">
        <f>IF(B46="","",IF($N$7="Steel",2,IF($N$7="Fireprotect",VLOOKUP(MAX(C46:E46),'The Costumer''s Details'!$AD$15:$AF$18,3),VLOOKUP(MAX(C46:E46),'The Costumer''s Details'!$AD$10:$AF$13,3))))</f>
        <v/>
      </c>
      <c r="L46" s="68" t="str">
        <f t="shared" si="3"/>
        <v/>
      </c>
      <c r="M46" s="67"/>
      <c r="N46" s="12"/>
    </row>
    <row r="47" spans="1:14" ht="17.25" customHeight="1" x14ac:dyDescent="0.25">
      <c r="A47" s="104"/>
      <c r="B47" s="1"/>
      <c r="C47" s="5"/>
      <c r="D47" s="5"/>
      <c r="E47" s="5"/>
      <c r="F47" s="5"/>
      <c r="G47" s="1"/>
      <c r="H47" s="1"/>
      <c r="I47" s="68" t="str">
        <f t="shared" si="1"/>
        <v/>
      </c>
      <c r="J47" s="68" t="str">
        <f t="shared" si="2"/>
        <v/>
      </c>
      <c r="K47" s="83" t="str">
        <f>IF(B47="","",IF($N$7="Steel",2,IF($N$7="Fireprotect",VLOOKUP(MAX(C47:E47),'The Costumer''s Details'!$AD$15:$AF$18,3),VLOOKUP(MAX(C47:E47),'The Costumer''s Details'!$AD$10:$AF$13,3))))</f>
        <v/>
      </c>
      <c r="L47" s="68" t="str">
        <f t="shared" si="3"/>
        <v/>
      </c>
      <c r="M47" s="67"/>
      <c r="N47" s="12"/>
    </row>
    <row r="48" spans="1:14" ht="17.25" customHeight="1" x14ac:dyDescent="0.25">
      <c r="A48" s="104"/>
      <c r="B48" s="1"/>
      <c r="C48" s="5"/>
      <c r="D48" s="5"/>
      <c r="E48" s="5"/>
      <c r="F48" s="5"/>
      <c r="G48" s="1"/>
      <c r="H48" s="1"/>
      <c r="I48" s="68" t="str">
        <f t="shared" si="1"/>
        <v/>
      </c>
      <c r="J48" s="68" t="str">
        <f t="shared" si="2"/>
        <v/>
      </c>
      <c r="K48" s="83" t="str">
        <f>IF(B48="","",IF($N$7="Steel",2,IF($N$7="Fireprotect",VLOOKUP(MAX(C48:E48),'The Costumer''s Details'!$AD$15:$AF$18,3),VLOOKUP(MAX(C48:E48),'The Costumer''s Details'!$AD$10:$AF$13,3))))</f>
        <v/>
      </c>
      <c r="L48" s="68" t="str">
        <f t="shared" si="3"/>
        <v/>
      </c>
      <c r="M48" s="67"/>
      <c r="N48" s="12"/>
    </row>
    <row r="49" spans="1:14" ht="17.25" customHeight="1" x14ac:dyDescent="0.25">
      <c r="A49" s="104"/>
      <c r="B49" s="1"/>
      <c r="C49" s="5"/>
      <c r="D49" s="5"/>
      <c r="E49" s="5"/>
      <c r="F49" s="5"/>
      <c r="G49" s="1"/>
      <c r="H49" s="1"/>
      <c r="I49" s="68" t="str">
        <f t="shared" si="1"/>
        <v/>
      </c>
      <c r="J49" s="68" t="str">
        <f t="shared" si="2"/>
        <v/>
      </c>
      <c r="K49" s="83" t="str">
        <f>IF(B49="","",IF($N$7="Steel",2,IF($N$7="Fireprotect",VLOOKUP(MAX(C49:E49),'The Costumer''s Details'!$AD$15:$AF$18,3),VLOOKUP(MAX(C49:E49),'The Costumer''s Details'!$AD$10:$AF$13,3))))</f>
        <v/>
      </c>
      <c r="L49" s="68" t="str">
        <f t="shared" si="3"/>
        <v/>
      </c>
      <c r="M49" s="67"/>
      <c r="N49" s="12"/>
    </row>
    <row r="50" spans="1:14" ht="17.25" customHeight="1" x14ac:dyDescent="0.25">
      <c r="A50" s="104"/>
      <c r="B50" s="1"/>
      <c r="C50" s="5"/>
      <c r="D50" s="5"/>
      <c r="E50" s="5"/>
      <c r="F50" s="5"/>
      <c r="G50" s="1"/>
      <c r="H50" s="1"/>
      <c r="I50" s="68" t="str">
        <f t="shared" si="1"/>
        <v/>
      </c>
      <c r="J50" s="68" t="str">
        <f t="shared" si="2"/>
        <v/>
      </c>
      <c r="K50" s="83" t="str">
        <f>IF(B50="","",IF($N$7="Steel",2,IF($N$7="Fireprotect",VLOOKUP(MAX(C50:E50),'The Costumer''s Details'!$AD$15:$AF$18,3),VLOOKUP(MAX(C50:E50),'The Costumer''s Details'!$AD$10:$AF$13,3))))</f>
        <v/>
      </c>
      <c r="L50" s="68" t="str">
        <f t="shared" si="3"/>
        <v/>
      </c>
      <c r="M50" s="67"/>
      <c r="N50" s="12"/>
    </row>
    <row r="51" spans="1:14" ht="17.25" customHeight="1" x14ac:dyDescent="0.25">
      <c r="A51" s="104"/>
      <c r="B51" s="1"/>
      <c r="C51" s="5"/>
      <c r="D51" s="5"/>
      <c r="E51" s="5"/>
      <c r="F51" s="5"/>
      <c r="G51" s="1"/>
      <c r="H51" s="1"/>
      <c r="I51" s="68" t="str">
        <f t="shared" si="1"/>
        <v/>
      </c>
      <c r="J51" s="68" t="str">
        <f t="shared" si="2"/>
        <v/>
      </c>
      <c r="K51" s="83" t="str">
        <f>IF(B51="","",IF($N$7="Steel",2,IF($N$7="Fireprotect",VLOOKUP(MAX(C51:E51),'The Costumer''s Details'!$AD$15:$AF$18,3),VLOOKUP(MAX(C51:E51),'The Costumer''s Details'!$AD$10:$AF$13,3))))</f>
        <v/>
      </c>
      <c r="L51" s="68" t="str">
        <f t="shared" si="3"/>
        <v/>
      </c>
      <c r="M51" s="67"/>
      <c r="N51" s="12"/>
    </row>
    <row r="52" spans="1:14" ht="17.25" customHeight="1" x14ac:dyDescent="0.25">
      <c r="A52" s="104"/>
      <c r="B52" s="1"/>
      <c r="C52" s="5"/>
      <c r="D52" s="5"/>
      <c r="E52" s="5"/>
      <c r="F52" s="5"/>
      <c r="G52" s="1"/>
      <c r="H52" s="1"/>
      <c r="I52" s="68" t="str">
        <f t="shared" si="1"/>
        <v/>
      </c>
      <c r="J52" s="68" t="str">
        <f t="shared" si="2"/>
        <v/>
      </c>
      <c r="K52" s="83" t="str">
        <f>IF(B52="","",IF($N$7="Steel",2,IF($N$7="Fireprotect",VLOOKUP(MAX(C52:E52),'The Costumer''s Details'!$AD$15:$AF$18,3),VLOOKUP(MAX(C52:E52),'The Costumer''s Details'!$AD$10:$AF$13,3))))</f>
        <v/>
      </c>
      <c r="L52" s="68" t="str">
        <f t="shared" si="3"/>
        <v/>
      </c>
      <c r="M52" s="67"/>
      <c r="N52" s="12"/>
    </row>
    <row r="53" spans="1:14" ht="17.25" customHeight="1" x14ac:dyDescent="0.25">
      <c r="A53" s="104"/>
      <c r="B53" s="1"/>
      <c r="C53" s="5"/>
      <c r="D53" s="5"/>
      <c r="E53" s="5"/>
      <c r="F53" s="5"/>
      <c r="G53" s="1"/>
      <c r="H53" s="1"/>
      <c r="I53" s="68" t="str">
        <f t="shared" si="1"/>
        <v/>
      </c>
      <c r="J53" s="68" t="str">
        <f t="shared" si="2"/>
        <v/>
      </c>
      <c r="K53" s="83" t="str">
        <f>IF(B53="","",IF($N$7="Steel",2,IF($N$7="Fireprotect",VLOOKUP(MAX(C53:E53),'The Costumer''s Details'!$AD$15:$AF$18,3),VLOOKUP(MAX(C53:E53),'The Costumer''s Details'!$AD$10:$AF$13,3))))</f>
        <v/>
      </c>
      <c r="L53" s="68" t="str">
        <f t="shared" si="3"/>
        <v/>
      </c>
      <c r="M53" s="67"/>
      <c r="N53" s="12"/>
    </row>
    <row r="54" spans="1:14" ht="17.25" customHeight="1" x14ac:dyDescent="0.25">
      <c r="A54" s="104"/>
      <c r="B54" s="1"/>
      <c r="C54" s="5"/>
      <c r="D54" s="5"/>
      <c r="E54" s="5"/>
      <c r="F54" s="5"/>
      <c r="G54" s="1"/>
      <c r="H54" s="1"/>
      <c r="I54" s="68" t="str">
        <f t="shared" si="1"/>
        <v/>
      </c>
      <c r="J54" s="68" t="str">
        <f t="shared" si="2"/>
        <v/>
      </c>
      <c r="K54" s="83" t="str">
        <f>IF(B54="","",IF($N$7="Steel",2,IF($N$7="Fireprotect",VLOOKUP(MAX(C54:E54),'The Costumer''s Details'!$AD$15:$AF$18,3),VLOOKUP(MAX(C54:E54),'The Costumer''s Details'!$AD$10:$AF$13,3))))</f>
        <v/>
      </c>
      <c r="L54" s="68" t="str">
        <f t="shared" si="3"/>
        <v/>
      </c>
      <c r="M54" s="67"/>
      <c r="N54" s="12"/>
    </row>
    <row r="55" spans="1:14" ht="17.25" customHeight="1" x14ac:dyDescent="0.25">
      <c r="A55" s="104"/>
      <c r="B55" s="1"/>
      <c r="C55" s="5"/>
      <c r="D55" s="5"/>
      <c r="E55" s="5"/>
      <c r="F55" s="5"/>
      <c r="G55" s="1"/>
      <c r="H55" s="1"/>
      <c r="I55" s="68" t="str">
        <f t="shared" si="1"/>
        <v/>
      </c>
      <c r="J55" s="68" t="str">
        <f t="shared" si="2"/>
        <v/>
      </c>
      <c r="K55" s="83" t="str">
        <f>IF(B55="","",IF($N$7="Steel",2,IF($N$7="Fireprotect",VLOOKUP(MAX(C55:E55),'The Costumer''s Details'!$AD$15:$AF$18,3),VLOOKUP(MAX(C55:E55),'The Costumer''s Details'!$AD$10:$AF$13,3))))</f>
        <v/>
      </c>
      <c r="L55" s="68" t="str">
        <f t="shared" si="3"/>
        <v/>
      </c>
      <c r="M55" s="67"/>
      <c r="N55" s="12"/>
    </row>
    <row r="56" spans="1:14" ht="17.25" customHeight="1" x14ac:dyDescent="0.25">
      <c r="A56" s="104"/>
      <c r="B56" s="1"/>
      <c r="C56" s="5"/>
      <c r="D56" s="5"/>
      <c r="E56" s="5"/>
      <c r="F56" s="5"/>
      <c r="G56" s="1"/>
      <c r="H56" s="1"/>
      <c r="I56" s="68" t="str">
        <f t="shared" si="1"/>
        <v/>
      </c>
      <c r="J56" s="68" t="str">
        <f t="shared" si="2"/>
        <v/>
      </c>
      <c r="K56" s="83" t="str">
        <f>IF(B56="","",IF($N$7="Steel",2,IF($N$7="Fireprotect",VLOOKUP(MAX(C56:E56),'The Costumer''s Details'!$AD$15:$AF$18,3),VLOOKUP(MAX(C56:E56),'The Costumer''s Details'!$AD$10:$AF$13,3))))</f>
        <v/>
      </c>
      <c r="L56" s="68" t="str">
        <f t="shared" si="3"/>
        <v/>
      </c>
      <c r="M56" s="67"/>
      <c r="N56" s="12"/>
    </row>
    <row r="57" spans="1:14" ht="17.25" customHeight="1" x14ac:dyDescent="0.25">
      <c r="A57" s="104"/>
      <c r="B57" s="1"/>
      <c r="C57" s="5"/>
      <c r="D57" s="5"/>
      <c r="E57" s="5"/>
      <c r="F57" s="5"/>
      <c r="G57" s="1"/>
      <c r="H57" s="1"/>
      <c r="I57" s="68" t="str">
        <f t="shared" si="1"/>
        <v/>
      </c>
      <c r="J57" s="68" t="str">
        <f t="shared" si="2"/>
        <v/>
      </c>
      <c r="K57" s="83" t="str">
        <f>IF(B57="","",IF($N$7="Steel",2,IF($N$7="Fireprotect",VLOOKUP(MAX(C57:E57),'The Costumer''s Details'!$AD$15:$AF$18,3),VLOOKUP(MAX(C57:E57),'The Costumer''s Details'!$AD$10:$AF$13,3))))</f>
        <v/>
      </c>
      <c r="L57" s="68" t="str">
        <f t="shared" si="3"/>
        <v/>
      </c>
      <c r="M57" s="67"/>
      <c r="N57" s="12"/>
    </row>
    <row r="58" spans="1:14" ht="17.25" customHeight="1" x14ac:dyDescent="0.25">
      <c r="A58" s="104"/>
      <c r="B58" s="1"/>
      <c r="C58" s="5"/>
      <c r="D58" s="5"/>
      <c r="E58" s="5"/>
      <c r="F58" s="5"/>
      <c r="G58" s="1"/>
      <c r="H58" s="1"/>
      <c r="I58" s="68" t="str">
        <f t="shared" si="1"/>
        <v/>
      </c>
      <c r="J58" s="68" t="str">
        <f t="shared" si="2"/>
        <v/>
      </c>
      <c r="K58" s="83" t="str">
        <f>IF(B58="","",IF($N$7="Steel",2,IF($N$7="Fireprotect",VLOOKUP(MAX(C58:E58),'The Costumer''s Details'!$AD$15:$AF$18,3),VLOOKUP(MAX(C58:E58),'The Costumer''s Details'!$AD$10:$AF$13,3))))</f>
        <v/>
      </c>
      <c r="L58" s="68" t="str">
        <f t="shared" si="3"/>
        <v/>
      </c>
      <c r="M58" s="67"/>
      <c r="N58" s="12"/>
    </row>
    <row r="59" spans="1:14" ht="17.25" customHeight="1" x14ac:dyDescent="0.25">
      <c r="A59" s="104"/>
      <c r="B59" s="1"/>
      <c r="C59" s="5"/>
      <c r="D59" s="5"/>
      <c r="E59" s="5"/>
      <c r="F59" s="5"/>
      <c r="G59" s="1"/>
      <c r="H59" s="1"/>
      <c r="I59" s="68" t="str">
        <f t="shared" si="1"/>
        <v/>
      </c>
      <c r="J59" s="68" t="str">
        <f t="shared" si="2"/>
        <v/>
      </c>
      <c r="K59" s="83" t="str">
        <f>IF(B59="","",IF($N$7="Steel",2,IF($N$7="Fireprotect",VLOOKUP(MAX(C59:E59),'The Costumer''s Details'!$AD$15:$AF$18,3),VLOOKUP(MAX(C59:E59),'The Costumer''s Details'!$AD$10:$AF$13,3))))</f>
        <v/>
      </c>
      <c r="L59" s="68" t="str">
        <f t="shared" si="3"/>
        <v/>
      </c>
      <c r="M59" s="67"/>
      <c r="N59" s="12"/>
    </row>
    <row r="60" spans="1:14" ht="17.25" customHeight="1" x14ac:dyDescent="0.25">
      <c r="A60" s="104"/>
      <c r="B60" s="1"/>
      <c r="C60" s="5"/>
      <c r="D60" s="5"/>
      <c r="E60" s="5"/>
      <c r="F60" s="5"/>
      <c r="G60" s="1"/>
      <c r="H60" s="1"/>
      <c r="I60" s="68" t="str">
        <f t="shared" si="1"/>
        <v/>
      </c>
      <c r="J60" s="68" t="str">
        <f t="shared" si="2"/>
        <v/>
      </c>
      <c r="K60" s="83" t="str">
        <f>IF(B60="","",IF($N$7="Steel",2,IF($N$7="Fireprotect",VLOOKUP(MAX(C60:E60),'The Costumer''s Details'!$AD$15:$AF$18,3),VLOOKUP(MAX(C60:E60),'The Costumer''s Details'!$AD$10:$AF$13,3))))</f>
        <v/>
      </c>
      <c r="L60" s="68" t="str">
        <f t="shared" si="3"/>
        <v/>
      </c>
      <c r="M60" s="67"/>
      <c r="N60" s="12"/>
    </row>
    <row r="61" spans="1:14" ht="17.25" customHeight="1" x14ac:dyDescent="0.25">
      <c r="A61" s="104"/>
      <c r="B61" s="1"/>
      <c r="C61" s="5"/>
      <c r="D61" s="5"/>
      <c r="E61" s="5"/>
      <c r="F61" s="5"/>
      <c r="G61" s="1"/>
      <c r="H61" s="1"/>
      <c r="I61" s="68" t="str">
        <f t="shared" si="1"/>
        <v/>
      </c>
      <c r="J61" s="68" t="str">
        <f t="shared" si="2"/>
        <v/>
      </c>
      <c r="K61" s="83" t="str">
        <f>IF(B61="","",IF($N$7="Steel",2,IF($N$7="Fireprotect",VLOOKUP(MAX(C61:E61),'The Costumer''s Details'!$AD$15:$AF$18,3),VLOOKUP(MAX(C61:E61),'The Costumer''s Details'!$AD$10:$AF$13,3))))</f>
        <v/>
      </c>
      <c r="L61" s="68" t="str">
        <f t="shared" si="3"/>
        <v/>
      </c>
      <c r="M61" s="67"/>
      <c r="N61" s="12"/>
    </row>
    <row r="62" spans="1:14" ht="17.25" customHeight="1" x14ac:dyDescent="0.25">
      <c r="A62" s="104"/>
      <c r="B62" s="1"/>
      <c r="C62" s="5"/>
      <c r="D62" s="5"/>
      <c r="E62" s="5"/>
      <c r="F62" s="5"/>
      <c r="G62" s="1"/>
      <c r="H62" s="1"/>
      <c r="I62" s="68" t="str">
        <f t="shared" si="1"/>
        <v/>
      </c>
      <c r="J62" s="68" t="str">
        <f t="shared" si="2"/>
        <v/>
      </c>
      <c r="K62" s="83" t="str">
        <f>IF(B62="","",IF($N$7="Steel",2,IF($N$7="Fireprotect",VLOOKUP(MAX(C62:E62),'The Costumer''s Details'!$AD$15:$AF$18,3),VLOOKUP(MAX(C62:E62),'The Costumer''s Details'!$AD$10:$AF$13,3))))</f>
        <v/>
      </c>
      <c r="L62" s="68" t="str">
        <f t="shared" si="3"/>
        <v/>
      </c>
      <c r="M62" s="67"/>
      <c r="N62" s="12"/>
    </row>
    <row r="63" spans="1:14" ht="17.25" customHeight="1" x14ac:dyDescent="0.25">
      <c r="A63" s="104"/>
      <c r="B63" s="1"/>
      <c r="C63" s="5"/>
      <c r="D63" s="5"/>
      <c r="E63" s="5"/>
      <c r="F63" s="5"/>
      <c r="G63" s="1"/>
      <c r="H63" s="1"/>
      <c r="I63" s="68" t="str">
        <f t="shared" si="1"/>
        <v/>
      </c>
      <c r="J63" s="68" t="str">
        <f t="shared" si="2"/>
        <v/>
      </c>
      <c r="K63" s="83" t="str">
        <f>IF(B63="","",IF($N$7="Steel",2,IF($N$7="Fireprotect",VLOOKUP(MAX(C63:E63),'The Costumer''s Details'!$AD$15:$AF$18,3),VLOOKUP(MAX(C63:E63),'The Costumer''s Details'!$AD$10:$AF$13,3))))</f>
        <v/>
      </c>
      <c r="L63" s="68" t="str">
        <f t="shared" si="3"/>
        <v/>
      </c>
      <c r="M63" s="67"/>
      <c r="N63" s="12"/>
    </row>
    <row r="64" spans="1:14" ht="17.25" customHeight="1" x14ac:dyDescent="0.25">
      <c r="A64" s="104"/>
      <c r="B64" s="1"/>
      <c r="C64" s="5"/>
      <c r="D64" s="5"/>
      <c r="E64" s="5"/>
      <c r="F64" s="5"/>
      <c r="G64" s="1"/>
      <c r="H64" s="1"/>
      <c r="I64" s="68" t="str">
        <f t="shared" si="1"/>
        <v/>
      </c>
      <c r="J64" s="68" t="str">
        <f t="shared" si="2"/>
        <v/>
      </c>
      <c r="K64" s="83" t="str">
        <f>IF(B64="","",IF($N$7="Steel",2,IF($N$7="Fireprotect",VLOOKUP(MAX(C64:E64),'The Costumer''s Details'!$AD$15:$AF$18,3),VLOOKUP(MAX(C64:E64),'The Costumer''s Details'!$AD$10:$AF$13,3))))</f>
        <v/>
      </c>
      <c r="L64" s="68" t="str">
        <f t="shared" si="3"/>
        <v/>
      </c>
      <c r="M64" s="67"/>
      <c r="N64" s="12"/>
    </row>
    <row r="65" spans="1:14" ht="17.25" customHeight="1" x14ac:dyDescent="0.25">
      <c r="A65" s="104"/>
      <c r="B65" s="1"/>
      <c r="C65" s="5"/>
      <c r="D65" s="5"/>
      <c r="E65" s="5"/>
      <c r="F65" s="5"/>
      <c r="G65" s="1"/>
      <c r="H65" s="1"/>
      <c r="I65" s="68" t="str">
        <f t="shared" si="1"/>
        <v/>
      </c>
      <c r="J65" s="68" t="str">
        <f t="shared" si="2"/>
        <v/>
      </c>
      <c r="K65" s="83" t="str">
        <f>IF(B65="","",IF($N$7="Steel",2,IF($N$7="Fireprotect",VLOOKUP(MAX(C65:E65),'The Costumer''s Details'!$AD$15:$AF$18,3),VLOOKUP(MAX(C65:E65),'The Costumer''s Details'!$AD$10:$AF$13,3))))</f>
        <v/>
      </c>
      <c r="L65" s="68" t="str">
        <f t="shared" si="3"/>
        <v/>
      </c>
      <c r="M65" s="67"/>
      <c r="N65" s="12"/>
    </row>
    <row r="66" spans="1:14" ht="17.25" customHeight="1" x14ac:dyDescent="0.25">
      <c r="A66" s="104"/>
      <c r="B66" s="1"/>
      <c r="C66" s="5"/>
      <c r="D66" s="5"/>
      <c r="E66" s="5"/>
      <c r="F66" s="5"/>
      <c r="G66" s="1"/>
      <c r="H66" s="1"/>
      <c r="I66" s="68" t="str">
        <f t="shared" si="1"/>
        <v/>
      </c>
      <c r="J66" s="68" t="str">
        <f t="shared" si="2"/>
        <v/>
      </c>
      <c r="K66" s="83" t="str">
        <f>IF(B66="","",IF($N$7="Steel",2,IF($N$7="Fireprotect",VLOOKUP(MAX(C66:E66),'The Costumer''s Details'!$AD$15:$AF$18,3),VLOOKUP(MAX(C66:E66),'The Costumer''s Details'!$AD$10:$AF$13,3))))</f>
        <v/>
      </c>
      <c r="L66" s="68" t="str">
        <f t="shared" si="3"/>
        <v/>
      </c>
      <c r="M66" s="67"/>
      <c r="N66" s="12"/>
    </row>
    <row r="67" spans="1:14" ht="17.25" customHeight="1" x14ac:dyDescent="0.25">
      <c r="A67" s="104"/>
      <c r="B67" s="1"/>
      <c r="C67" s="5"/>
      <c r="D67" s="5"/>
      <c r="E67" s="5"/>
      <c r="F67" s="5"/>
      <c r="G67" s="1"/>
      <c r="H67" s="1"/>
      <c r="I67" s="68" t="str">
        <f t="shared" si="1"/>
        <v/>
      </c>
      <c r="J67" s="68" t="str">
        <f t="shared" si="2"/>
        <v/>
      </c>
      <c r="K67" s="83" t="str">
        <f>IF(B67="","",IF($N$7="Steel",2,IF($N$7="Fireprotect",VLOOKUP(MAX(C67:E67),'The Costumer''s Details'!$AD$15:$AF$18,3),VLOOKUP(MAX(C67:E67),'The Costumer''s Details'!$AD$10:$AF$13,3))))</f>
        <v/>
      </c>
      <c r="L67" s="68" t="str">
        <f t="shared" si="3"/>
        <v/>
      </c>
      <c r="M67" s="67"/>
      <c r="N67" s="12"/>
    </row>
    <row r="68" spans="1:14" ht="17.25" customHeight="1" x14ac:dyDescent="0.25">
      <c r="A68" s="104"/>
      <c r="B68" s="1"/>
      <c r="C68" s="5"/>
      <c r="D68" s="5"/>
      <c r="E68" s="5"/>
      <c r="F68" s="5"/>
      <c r="G68" s="1"/>
      <c r="H68" s="1"/>
      <c r="I68" s="68" t="str">
        <f t="shared" si="1"/>
        <v/>
      </c>
      <c r="J68" s="68" t="str">
        <f t="shared" si="2"/>
        <v/>
      </c>
      <c r="K68" s="83" t="str">
        <f>IF(B68="","",IF($N$7="Steel",2,IF($N$7="Fireprotect",VLOOKUP(MAX(C68:E68),'The Costumer''s Details'!$AD$15:$AF$18,3),VLOOKUP(MAX(C68:E68),'The Costumer''s Details'!$AD$10:$AF$13,3))))</f>
        <v/>
      </c>
      <c r="L68" s="68" t="str">
        <f t="shared" si="3"/>
        <v/>
      </c>
      <c r="M68" s="67"/>
      <c r="N68" s="12"/>
    </row>
    <row r="69" spans="1:14" ht="17.25" customHeight="1" x14ac:dyDescent="0.25">
      <c r="A69" s="104"/>
      <c r="B69" s="1"/>
      <c r="C69" s="5"/>
      <c r="D69" s="5"/>
      <c r="E69" s="5"/>
      <c r="F69" s="5"/>
      <c r="G69" s="1"/>
      <c r="H69" s="1"/>
      <c r="I69" s="68" t="str">
        <f t="shared" si="1"/>
        <v/>
      </c>
      <c r="J69" s="68" t="str">
        <f t="shared" si="2"/>
        <v/>
      </c>
      <c r="K69" s="83" t="str">
        <f>IF(B69="","",IF($N$7="Steel",2,IF($N$7="Fireprotect",VLOOKUP(MAX(C69:E69),'The Costumer''s Details'!$AD$15:$AF$18,3),VLOOKUP(MAX(C69:E69),'The Costumer''s Details'!$AD$10:$AF$13,3))))</f>
        <v/>
      </c>
      <c r="L69" s="68" t="str">
        <f t="shared" si="3"/>
        <v/>
      </c>
      <c r="M69" s="67"/>
      <c r="N69" s="12"/>
    </row>
    <row r="70" spans="1:14" ht="17.25" customHeight="1" x14ac:dyDescent="0.25">
      <c r="A70" s="104"/>
      <c r="B70" s="1"/>
      <c r="C70" s="5"/>
      <c r="D70" s="5"/>
      <c r="E70" s="5"/>
      <c r="F70" s="5"/>
      <c r="G70" s="1"/>
      <c r="H70" s="1"/>
      <c r="I70" s="68" t="str">
        <f t="shared" si="1"/>
        <v/>
      </c>
      <c r="J70" s="68" t="str">
        <f t="shared" si="2"/>
        <v/>
      </c>
      <c r="K70" s="83" t="str">
        <f>IF(B70="","",IF($N$7="Steel",2,IF($N$7="Fireprotect",VLOOKUP(MAX(C70:E70),'The Costumer''s Details'!$AD$15:$AF$18,3),VLOOKUP(MAX(C70:E70),'The Costumer''s Details'!$AD$10:$AF$13,3))))</f>
        <v/>
      </c>
      <c r="L70" s="68" t="str">
        <f t="shared" si="3"/>
        <v/>
      </c>
      <c r="M70" s="67"/>
      <c r="N70" s="12"/>
    </row>
    <row r="71" spans="1:14" ht="17.25" customHeight="1" x14ac:dyDescent="0.25">
      <c r="A71" s="104"/>
      <c r="B71" s="1"/>
      <c r="C71" s="5"/>
      <c r="D71" s="5"/>
      <c r="E71" s="5"/>
      <c r="F71" s="5"/>
      <c r="G71" s="1"/>
      <c r="H71" s="1"/>
      <c r="I71" s="68" t="str">
        <f t="shared" si="1"/>
        <v/>
      </c>
      <c r="J71" s="68" t="str">
        <f t="shared" si="2"/>
        <v/>
      </c>
      <c r="K71" s="83" t="str">
        <f>IF(B71="","",IF($N$7="Steel",2,IF($N$7="Fireprotect",VLOOKUP(MAX(C71:E71),'The Costumer''s Details'!$AD$15:$AF$18,3),VLOOKUP(MAX(C71:E71),'The Costumer''s Details'!$AD$10:$AF$13,3))))</f>
        <v/>
      </c>
      <c r="L71" s="68" t="str">
        <f t="shared" si="3"/>
        <v/>
      </c>
      <c r="M71" s="67"/>
      <c r="N71" s="12"/>
    </row>
    <row r="72" spans="1:14" ht="17.25" customHeight="1" x14ac:dyDescent="0.25">
      <c r="A72" s="104"/>
      <c r="B72" s="1"/>
      <c r="C72" s="5"/>
      <c r="D72" s="5"/>
      <c r="E72" s="5"/>
      <c r="F72" s="5"/>
      <c r="G72" s="1"/>
      <c r="H72" s="1"/>
      <c r="I72" s="68" t="str">
        <f t="shared" si="1"/>
        <v/>
      </c>
      <c r="J72" s="68" t="str">
        <f t="shared" si="2"/>
        <v/>
      </c>
      <c r="K72" s="83" t="str">
        <f>IF(B72="","",IF($N$7="Steel",2,IF($N$7="Fireprotect",VLOOKUP(MAX(C72:E72),'The Costumer''s Details'!$AD$15:$AF$18,3),VLOOKUP(MAX(C72:E72),'The Costumer''s Details'!$AD$10:$AF$13,3))))</f>
        <v/>
      </c>
      <c r="L72" s="68" t="str">
        <f t="shared" si="3"/>
        <v/>
      </c>
      <c r="M72" s="67"/>
      <c r="N72" s="12"/>
    </row>
    <row r="73" spans="1:14" ht="17.25" customHeight="1" x14ac:dyDescent="0.25">
      <c r="A73" s="104"/>
      <c r="B73" s="1"/>
      <c r="C73" s="5"/>
      <c r="D73" s="5"/>
      <c r="E73" s="5"/>
      <c r="F73" s="5"/>
      <c r="G73" s="1"/>
      <c r="H73" s="1"/>
      <c r="I73" s="68" t="str">
        <f t="shared" si="1"/>
        <v/>
      </c>
      <c r="J73" s="68" t="str">
        <f t="shared" si="2"/>
        <v/>
      </c>
      <c r="K73" s="83" t="str">
        <f>IF(B73="","",IF($N$7="Steel",2,IF($N$7="Fireprotect",VLOOKUP(MAX(C73:E73),'The Costumer''s Details'!$AD$15:$AF$18,3),VLOOKUP(MAX(C73:E73),'The Costumer''s Details'!$AD$10:$AF$13,3))))</f>
        <v/>
      </c>
      <c r="L73" s="68" t="str">
        <f t="shared" si="3"/>
        <v/>
      </c>
      <c r="M73" s="67"/>
      <c r="N73" s="12"/>
    </row>
    <row r="74" spans="1:14" ht="17.25" customHeight="1" x14ac:dyDescent="0.25">
      <c r="A74" s="104"/>
      <c r="B74" s="1"/>
      <c r="C74" s="5"/>
      <c r="D74" s="5"/>
      <c r="E74" s="5"/>
      <c r="F74" s="5"/>
      <c r="G74" s="1"/>
      <c r="H74" s="1"/>
      <c r="I74" s="68" t="str">
        <f t="shared" si="1"/>
        <v/>
      </c>
      <c r="J74" s="68" t="str">
        <f t="shared" si="2"/>
        <v/>
      </c>
      <c r="K74" s="83" t="str">
        <f>IF(B74="","",IF($N$7="Steel",2,IF($N$7="Fireprotect",VLOOKUP(MAX(C74:E74),'The Costumer''s Details'!$AD$15:$AF$18,3),VLOOKUP(MAX(C74:E74),'The Costumer''s Details'!$AD$10:$AF$13,3))))</f>
        <v/>
      </c>
      <c r="L74" s="68" t="str">
        <f t="shared" si="3"/>
        <v/>
      </c>
      <c r="M74" s="67"/>
      <c r="N74" s="12"/>
    </row>
    <row r="75" spans="1:14" ht="17.25" customHeight="1" x14ac:dyDescent="0.25">
      <c r="A75" s="104"/>
      <c r="B75" s="1"/>
      <c r="C75" s="5"/>
      <c r="D75" s="5"/>
      <c r="E75" s="5"/>
      <c r="F75" s="5"/>
      <c r="G75" s="1"/>
      <c r="H75" s="1"/>
      <c r="I75" s="68" t="str">
        <f t="shared" si="1"/>
        <v/>
      </c>
      <c r="J75" s="68" t="str">
        <f t="shared" si="2"/>
        <v/>
      </c>
      <c r="K75" s="83" t="str">
        <f>IF(B75="","",IF($N$7="Steel",2,IF($N$7="Fireprotect",VLOOKUP(MAX(C75:E75),'The Costumer''s Details'!$AD$15:$AF$18,3),VLOOKUP(MAX(C75:E75),'The Costumer''s Details'!$AD$10:$AF$13,3))))</f>
        <v/>
      </c>
      <c r="L75" s="68" t="str">
        <f t="shared" si="3"/>
        <v/>
      </c>
      <c r="M75" s="67"/>
      <c r="N75" s="12"/>
    </row>
    <row r="76" spans="1:14" ht="17.25" customHeight="1" x14ac:dyDescent="0.25">
      <c r="A76" s="104"/>
      <c r="B76" s="1"/>
      <c r="C76" s="5"/>
      <c r="D76" s="5"/>
      <c r="E76" s="5"/>
      <c r="F76" s="5"/>
      <c r="G76" s="1"/>
      <c r="H76" s="1"/>
      <c r="I76" s="68" t="str">
        <f t="shared" si="1"/>
        <v/>
      </c>
      <c r="J76" s="68" t="str">
        <f t="shared" si="2"/>
        <v/>
      </c>
      <c r="K76" s="83" t="str">
        <f>IF(B76="","",IF($N$7="Steel",2,IF($N$7="Fireprotect",VLOOKUP(MAX(C76:E76),'The Costumer''s Details'!$AD$15:$AF$18,3),VLOOKUP(MAX(C76:E76),'The Costumer''s Details'!$AD$10:$AF$13,3))))</f>
        <v/>
      </c>
      <c r="L76" s="68" t="str">
        <f t="shared" ref="L76:L111" si="4">IF(B76="","",IF(OR($N$7="Fireprotect",$N$7="Steel"),30,IF(MAX(C76:D76)&lt;=750,20,IF(MAX(C76:D76)&lt;=2000,30,40))))</f>
        <v/>
      </c>
      <c r="M76" s="67"/>
      <c r="N76" s="12"/>
    </row>
    <row r="77" spans="1:14" ht="17.25" customHeight="1" x14ac:dyDescent="0.25">
      <c r="A77" s="104"/>
      <c r="B77" s="1"/>
      <c r="C77" s="5"/>
      <c r="D77" s="5"/>
      <c r="E77" s="5"/>
      <c r="F77" s="5"/>
      <c r="G77" s="1"/>
      <c r="H77" s="1"/>
      <c r="I77" s="68" t="str">
        <f t="shared" ref="I77:I111" si="5">IF(B77="","",25)</f>
        <v/>
      </c>
      <c r="J77" s="68" t="str">
        <f t="shared" ref="J77:J111" si="6">IF(B77="","",70)</f>
        <v/>
      </c>
      <c r="K77" s="83" t="str">
        <f>IF(B77="","",IF($N$7="Steel",2,IF($N$7="Fireprotect",VLOOKUP(MAX(C77:E77),'The Costumer''s Details'!$AD$15:$AF$18,3),VLOOKUP(MAX(C77:E77),'The Costumer''s Details'!$AD$10:$AF$13,3))))</f>
        <v/>
      </c>
      <c r="L77" s="68" t="str">
        <f t="shared" si="4"/>
        <v/>
      </c>
      <c r="M77" s="67"/>
      <c r="N77" s="12"/>
    </row>
    <row r="78" spans="1:14" ht="17.25" customHeight="1" x14ac:dyDescent="0.25">
      <c r="A78" s="104"/>
      <c r="B78" s="1"/>
      <c r="C78" s="5"/>
      <c r="D78" s="5"/>
      <c r="E78" s="5"/>
      <c r="F78" s="5"/>
      <c r="G78" s="1"/>
      <c r="H78" s="1"/>
      <c r="I78" s="68" t="str">
        <f t="shared" si="5"/>
        <v/>
      </c>
      <c r="J78" s="68" t="str">
        <f t="shared" si="6"/>
        <v/>
      </c>
      <c r="K78" s="83" t="str">
        <f>IF(B78="","",IF($N$7="Steel",2,IF($N$7="Fireprotect",VLOOKUP(MAX(C78:E78),'The Costumer''s Details'!$AD$15:$AF$18,3),VLOOKUP(MAX(C78:E78),'The Costumer''s Details'!$AD$10:$AF$13,3))))</f>
        <v/>
      </c>
      <c r="L78" s="68" t="str">
        <f t="shared" si="4"/>
        <v/>
      </c>
      <c r="M78" s="67"/>
      <c r="N78" s="12"/>
    </row>
    <row r="79" spans="1:14" ht="17.25" customHeight="1" x14ac:dyDescent="0.25">
      <c r="A79" s="104"/>
      <c r="B79" s="1"/>
      <c r="C79" s="5"/>
      <c r="D79" s="5"/>
      <c r="E79" s="5"/>
      <c r="F79" s="5"/>
      <c r="G79" s="1"/>
      <c r="H79" s="1"/>
      <c r="I79" s="68" t="str">
        <f t="shared" si="5"/>
        <v/>
      </c>
      <c r="J79" s="68" t="str">
        <f t="shared" si="6"/>
        <v/>
      </c>
      <c r="K79" s="83" t="str">
        <f>IF(B79="","",IF($N$7="Steel",2,IF($N$7="Fireprotect",VLOOKUP(MAX(C79:E79),'The Costumer''s Details'!$AD$15:$AF$18,3),VLOOKUP(MAX(C79:E79),'The Costumer''s Details'!$AD$10:$AF$13,3))))</f>
        <v/>
      </c>
      <c r="L79" s="68" t="str">
        <f t="shared" si="4"/>
        <v/>
      </c>
      <c r="M79" s="67"/>
      <c r="N79" s="12"/>
    </row>
    <row r="80" spans="1:14" ht="17.25" customHeight="1" x14ac:dyDescent="0.25">
      <c r="A80" s="104"/>
      <c r="B80" s="1"/>
      <c r="C80" s="5"/>
      <c r="D80" s="5"/>
      <c r="E80" s="5"/>
      <c r="F80" s="5"/>
      <c r="G80" s="1"/>
      <c r="H80" s="1"/>
      <c r="I80" s="68" t="str">
        <f t="shared" si="5"/>
        <v/>
      </c>
      <c r="J80" s="68" t="str">
        <f t="shared" si="6"/>
        <v/>
      </c>
      <c r="K80" s="83" t="str">
        <f>IF(B80="","",IF($N$7="Steel",2,IF($N$7="Fireprotect",VLOOKUP(MAX(C80:E80),'The Costumer''s Details'!$AD$15:$AF$18,3),VLOOKUP(MAX(C80:E80),'The Costumer''s Details'!$AD$10:$AF$13,3))))</f>
        <v/>
      </c>
      <c r="L80" s="68" t="str">
        <f t="shared" si="4"/>
        <v/>
      </c>
      <c r="M80" s="67"/>
      <c r="N80" s="12"/>
    </row>
    <row r="81" spans="1:14" ht="17.25" customHeight="1" x14ac:dyDescent="0.25">
      <c r="A81" s="104"/>
      <c r="B81" s="1"/>
      <c r="C81" s="5"/>
      <c r="D81" s="5"/>
      <c r="E81" s="5"/>
      <c r="F81" s="5"/>
      <c r="G81" s="1"/>
      <c r="H81" s="1"/>
      <c r="I81" s="68" t="str">
        <f t="shared" si="5"/>
        <v/>
      </c>
      <c r="J81" s="68" t="str">
        <f t="shared" si="6"/>
        <v/>
      </c>
      <c r="K81" s="83" t="str">
        <f>IF(B81="","",IF($N$7="Steel",2,IF($N$7="Fireprotect",VLOOKUP(MAX(C81:E81),'The Costumer''s Details'!$AD$15:$AF$18,3),VLOOKUP(MAX(C81:E81),'The Costumer''s Details'!$AD$10:$AF$13,3))))</f>
        <v/>
      </c>
      <c r="L81" s="68" t="str">
        <f t="shared" si="4"/>
        <v/>
      </c>
      <c r="M81" s="67"/>
      <c r="N81" s="12"/>
    </row>
    <row r="82" spans="1:14" ht="17.25" customHeight="1" x14ac:dyDescent="0.25">
      <c r="A82" s="104"/>
      <c r="B82" s="1"/>
      <c r="C82" s="5"/>
      <c r="D82" s="5"/>
      <c r="E82" s="5"/>
      <c r="F82" s="5"/>
      <c r="G82" s="1"/>
      <c r="H82" s="1"/>
      <c r="I82" s="68" t="str">
        <f t="shared" si="5"/>
        <v/>
      </c>
      <c r="J82" s="68" t="str">
        <f t="shared" si="6"/>
        <v/>
      </c>
      <c r="K82" s="83" t="str">
        <f>IF(B82="","",IF($N$7="Steel",2,IF($N$7="Fireprotect",VLOOKUP(MAX(C82:E82),'The Costumer''s Details'!$AD$15:$AF$18,3),VLOOKUP(MAX(C82:E82),'The Costumer''s Details'!$AD$10:$AF$13,3))))</f>
        <v/>
      </c>
      <c r="L82" s="68" t="str">
        <f t="shared" si="4"/>
        <v/>
      </c>
      <c r="M82" s="67"/>
      <c r="N82" s="12"/>
    </row>
    <row r="83" spans="1:14" ht="17.25" customHeight="1" x14ac:dyDescent="0.25">
      <c r="A83" s="104"/>
      <c r="B83" s="1"/>
      <c r="C83" s="5"/>
      <c r="D83" s="5"/>
      <c r="E83" s="5"/>
      <c r="F83" s="5"/>
      <c r="G83" s="1"/>
      <c r="H83" s="1"/>
      <c r="I83" s="68" t="str">
        <f t="shared" si="5"/>
        <v/>
      </c>
      <c r="J83" s="68" t="str">
        <f t="shared" si="6"/>
        <v/>
      </c>
      <c r="K83" s="83" t="str">
        <f>IF(B83="","",IF($N$7="Steel",2,IF($N$7="Fireprotect",VLOOKUP(MAX(C83:E83),'The Costumer''s Details'!$AD$15:$AF$18,3),VLOOKUP(MAX(C83:E83),'The Costumer''s Details'!$AD$10:$AF$13,3))))</f>
        <v/>
      </c>
      <c r="L83" s="68" t="str">
        <f t="shared" si="4"/>
        <v/>
      </c>
      <c r="M83" s="67"/>
      <c r="N83" s="12"/>
    </row>
    <row r="84" spans="1:14" ht="17.25" customHeight="1" x14ac:dyDescent="0.25">
      <c r="A84" s="104"/>
      <c r="B84" s="1"/>
      <c r="C84" s="5"/>
      <c r="D84" s="5"/>
      <c r="E84" s="5"/>
      <c r="F84" s="5"/>
      <c r="G84" s="1"/>
      <c r="H84" s="1"/>
      <c r="I84" s="68" t="str">
        <f t="shared" si="5"/>
        <v/>
      </c>
      <c r="J84" s="68" t="str">
        <f t="shared" si="6"/>
        <v/>
      </c>
      <c r="K84" s="83" t="str">
        <f>IF(B84="","",IF($N$7="Steel",2,IF($N$7="Fireprotect",VLOOKUP(MAX(C84:E84),'The Costumer''s Details'!$AD$15:$AF$18,3),VLOOKUP(MAX(C84:E84),'The Costumer''s Details'!$AD$10:$AF$13,3))))</f>
        <v/>
      </c>
      <c r="L84" s="68" t="str">
        <f t="shared" si="4"/>
        <v/>
      </c>
      <c r="M84" s="67"/>
      <c r="N84" s="12"/>
    </row>
    <row r="85" spans="1:14" ht="17.25" customHeight="1" x14ac:dyDescent="0.25">
      <c r="A85" s="104"/>
      <c r="B85" s="1"/>
      <c r="C85" s="5"/>
      <c r="D85" s="5"/>
      <c r="E85" s="5"/>
      <c r="F85" s="5"/>
      <c r="G85" s="1"/>
      <c r="H85" s="1"/>
      <c r="I85" s="68" t="str">
        <f t="shared" si="5"/>
        <v/>
      </c>
      <c r="J85" s="68" t="str">
        <f t="shared" si="6"/>
        <v/>
      </c>
      <c r="K85" s="83" t="str">
        <f>IF(B85="","",IF($N$7="Steel",2,IF($N$7="Fireprotect",VLOOKUP(MAX(C85:E85),'The Costumer''s Details'!$AD$15:$AF$18,3),VLOOKUP(MAX(C85:E85),'The Costumer''s Details'!$AD$10:$AF$13,3))))</f>
        <v/>
      </c>
      <c r="L85" s="68" t="str">
        <f t="shared" si="4"/>
        <v/>
      </c>
      <c r="M85" s="67"/>
      <c r="N85" s="12"/>
    </row>
    <row r="86" spans="1:14" ht="17.25" customHeight="1" x14ac:dyDescent="0.25">
      <c r="A86" s="104"/>
      <c r="B86" s="1"/>
      <c r="C86" s="5"/>
      <c r="D86" s="5"/>
      <c r="E86" s="5"/>
      <c r="F86" s="5"/>
      <c r="G86" s="1"/>
      <c r="H86" s="1"/>
      <c r="I86" s="68" t="str">
        <f t="shared" si="5"/>
        <v/>
      </c>
      <c r="J86" s="68" t="str">
        <f t="shared" si="6"/>
        <v/>
      </c>
      <c r="K86" s="83" t="str">
        <f>IF(B86="","",IF($N$7="Steel",2,IF($N$7="Fireprotect",VLOOKUP(MAX(C86:E86),'The Costumer''s Details'!$AD$15:$AF$18,3),VLOOKUP(MAX(C86:E86),'The Costumer''s Details'!$AD$10:$AF$13,3))))</f>
        <v/>
      </c>
      <c r="L86" s="68" t="str">
        <f t="shared" si="4"/>
        <v/>
      </c>
      <c r="M86" s="67"/>
      <c r="N86" s="12"/>
    </row>
    <row r="87" spans="1:14" ht="17.25" customHeight="1" x14ac:dyDescent="0.25">
      <c r="A87" s="104"/>
      <c r="B87" s="1"/>
      <c r="C87" s="5"/>
      <c r="D87" s="5"/>
      <c r="E87" s="5"/>
      <c r="F87" s="5"/>
      <c r="G87" s="1"/>
      <c r="H87" s="1"/>
      <c r="I87" s="68" t="str">
        <f t="shared" si="5"/>
        <v/>
      </c>
      <c r="J87" s="68" t="str">
        <f t="shared" si="6"/>
        <v/>
      </c>
      <c r="K87" s="83" t="str">
        <f>IF(B87="","",IF($N$7="Steel",2,IF($N$7="Fireprotect",VLOOKUP(MAX(C87:E87),'The Costumer''s Details'!$AD$15:$AF$18,3),VLOOKUP(MAX(C87:E87),'The Costumer''s Details'!$AD$10:$AF$13,3))))</f>
        <v/>
      </c>
      <c r="L87" s="68" t="str">
        <f t="shared" si="4"/>
        <v/>
      </c>
      <c r="M87" s="67"/>
      <c r="N87" s="12"/>
    </row>
    <row r="88" spans="1:14" ht="17.25" customHeight="1" x14ac:dyDescent="0.25">
      <c r="A88" s="104"/>
      <c r="B88" s="1"/>
      <c r="C88" s="5"/>
      <c r="D88" s="5"/>
      <c r="E88" s="5"/>
      <c r="F88" s="5"/>
      <c r="G88" s="1"/>
      <c r="H88" s="1"/>
      <c r="I88" s="68" t="str">
        <f t="shared" si="5"/>
        <v/>
      </c>
      <c r="J88" s="68" t="str">
        <f t="shared" si="6"/>
        <v/>
      </c>
      <c r="K88" s="83" t="str">
        <f>IF(B88="","",IF($N$7="Steel",2,IF($N$7="Fireprotect",VLOOKUP(MAX(C88:E88),'The Costumer''s Details'!$AD$15:$AF$18,3),VLOOKUP(MAX(C88:E88),'The Costumer''s Details'!$AD$10:$AF$13,3))))</f>
        <v/>
      </c>
      <c r="L88" s="68" t="str">
        <f t="shared" si="4"/>
        <v/>
      </c>
      <c r="M88" s="67"/>
      <c r="N88" s="12"/>
    </row>
    <row r="89" spans="1:14" ht="17.25" customHeight="1" x14ac:dyDescent="0.25">
      <c r="A89" s="104"/>
      <c r="B89" s="1"/>
      <c r="C89" s="5"/>
      <c r="D89" s="5"/>
      <c r="E89" s="5"/>
      <c r="F89" s="5"/>
      <c r="G89" s="1"/>
      <c r="H89" s="1"/>
      <c r="I89" s="68" t="str">
        <f t="shared" si="5"/>
        <v/>
      </c>
      <c r="J89" s="68" t="str">
        <f t="shared" si="6"/>
        <v/>
      </c>
      <c r="K89" s="83" t="str">
        <f>IF(B89="","",IF($N$7="Steel",2,IF($N$7="Fireprotect",VLOOKUP(MAX(C89:E89),'The Costumer''s Details'!$AD$15:$AF$18,3),VLOOKUP(MAX(C89:E89),'The Costumer''s Details'!$AD$10:$AF$13,3))))</f>
        <v/>
      </c>
      <c r="L89" s="68" t="str">
        <f t="shared" si="4"/>
        <v/>
      </c>
      <c r="M89" s="67"/>
      <c r="N89" s="12"/>
    </row>
    <row r="90" spans="1:14" ht="17.25" customHeight="1" x14ac:dyDescent="0.25">
      <c r="A90" s="104"/>
      <c r="B90" s="1"/>
      <c r="C90" s="5"/>
      <c r="D90" s="5"/>
      <c r="E90" s="5"/>
      <c r="F90" s="5"/>
      <c r="G90" s="1"/>
      <c r="H90" s="1"/>
      <c r="I90" s="68" t="str">
        <f t="shared" si="5"/>
        <v/>
      </c>
      <c r="J90" s="68" t="str">
        <f t="shared" si="6"/>
        <v/>
      </c>
      <c r="K90" s="83" t="str">
        <f>IF(B90="","",IF($N$7="Steel",2,IF($N$7="Fireprotect",VLOOKUP(MAX(C90:E90),'The Costumer''s Details'!$AD$15:$AF$18,3),VLOOKUP(MAX(C90:E90),'The Costumer''s Details'!$AD$10:$AF$13,3))))</f>
        <v/>
      </c>
      <c r="L90" s="68" t="str">
        <f t="shared" si="4"/>
        <v/>
      </c>
      <c r="M90" s="67"/>
      <c r="N90" s="12"/>
    </row>
    <row r="91" spans="1:14" ht="17.25" customHeight="1" x14ac:dyDescent="0.25">
      <c r="A91" s="104"/>
      <c r="B91" s="1"/>
      <c r="C91" s="5"/>
      <c r="D91" s="5"/>
      <c r="E91" s="5"/>
      <c r="F91" s="5"/>
      <c r="G91" s="1"/>
      <c r="H91" s="1"/>
      <c r="I91" s="68" t="str">
        <f t="shared" si="5"/>
        <v/>
      </c>
      <c r="J91" s="68" t="str">
        <f t="shared" si="6"/>
        <v/>
      </c>
      <c r="K91" s="83" t="str">
        <f>IF(B91="","",IF($N$7="Steel",2,IF($N$7="Fireprotect",VLOOKUP(MAX(C91:E91),'The Costumer''s Details'!$AD$15:$AF$18,3),VLOOKUP(MAX(C91:E91),'The Costumer''s Details'!$AD$10:$AF$13,3))))</f>
        <v/>
      </c>
      <c r="L91" s="68" t="str">
        <f t="shared" si="4"/>
        <v/>
      </c>
      <c r="M91" s="67"/>
      <c r="N91" s="12"/>
    </row>
    <row r="92" spans="1:14" ht="17.25" customHeight="1" x14ac:dyDescent="0.25">
      <c r="A92" s="104"/>
      <c r="B92" s="1"/>
      <c r="C92" s="5"/>
      <c r="D92" s="5"/>
      <c r="E92" s="5"/>
      <c r="F92" s="5"/>
      <c r="G92" s="1"/>
      <c r="H92" s="1"/>
      <c r="I92" s="68" t="str">
        <f t="shared" si="5"/>
        <v/>
      </c>
      <c r="J92" s="68" t="str">
        <f t="shared" si="6"/>
        <v/>
      </c>
      <c r="K92" s="83" t="str">
        <f>IF(B92="","",IF($N$7="Steel",2,IF($N$7="Fireprotect",VLOOKUP(MAX(C92:E92),'The Costumer''s Details'!$AD$15:$AF$18,3),VLOOKUP(MAX(C92:E92),'The Costumer''s Details'!$AD$10:$AF$13,3))))</f>
        <v/>
      </c>
      <c r="L92" s="68" t="str">
        <f t="shared" si="4"/>
        <v/>
      </c>
      <c r="M92" s="67"/>
      <c r="N92" s="12"/>
    </row>
    <row r="93" spans="1:14" ht="17.25" customHeight="1" x14ac:dyDescent="0.25">
      <c r="A93" s="104"/>
      <c r="B93" s="1"/>
      <c r="C93" s="5"/>
      <c r="D93" s="5"/>
      <c r="E93" s="5"/>
      <c r="F93" s="5"/>
      <c r="G93" s="1"/>
      <c r="H93" s="1"/>
      <c r="I93" s="68" t="str">
        <f t="shared" si="5"/>
        <v/>
      </c>
      <c r="J93" s="68" t="str">
        <f t="shared" si="6"/>
        <v/>
      </c>
      <c r="K93" s="83" t="str">
        <f>IF(B93="","",IF($N$7="Steel",2,IF($N$7="Fireprotect",VLOOKUP(MAX(C93:E93),'The Costumer''s Details'!$AD$15:$AF$18,3),VLOOKUP(MAX(C93:E93),'The Costumer''s Details'!$AD$10:$AF$13,3))))</f>
        <v/>
      </c>
      <c r="L93" s="68" t="str">
        <f t="shared" si="4"/>
        <v/>
      </c>
      <c r="M93" s="67"/>
      <c r="N93" s="12"/>
    </row>
    <row r="94" spans="1:14" ht="17.25" customHeight="1" x14ac:dyDescent="0.25">
      <c r="A94" s="104"/>
      <c r="B94" s="1"/>
      <c r="C94" s="5"/>
      <c r="D94" s="5"/>
      <c r="E94" s="5"/>
      <c r="F94" s="5"/>
      <c r="G94" s="1"/>
      <c r="H94" s="1"/>
      <c r="I94" s="68" t="str">
        <f t="shared" si="5"/>
        <v/>
      </c>
      <c r="J94" s="68" t="str">
        <f t="shared" si="6"/>
        <v/>
      </c>
      <c r="K94" s="83" t="str">
        <f>IF(B94="","",IF($N$7="Steel",2,IF($N$7="Fireprotect",VLOOKUP(MAX(C94:E94),'The Costumer''s Details'!$AD$15:$AF$18,3),VLOOKUP(MAX(C94:E94),'The Costumer''s Details'!$AD$10:$AF$13,3))))</f>
        <v/>
      </c>
      <c r="L94" s="68" t="str">
        <f t="shared" si="4"/>
        <v/>
      </c>
      <c r="M94" s="67"/>
      <c r="N94" s="12"/>
    </row>
    <row r="95" spans="1:14" ht="17.25" customHeight="1" x14ac:dyDescent="0.25">
      <c r="A95" s="104"/>
      <c r="B95" s="1"/>
      <c r="C95" s="5"/>
      <c r="D95" s="5"/>
      <c r="E95" s="5"/>
      <c r="F95" s="5"/>
      <c r="G95" s="1"/>
      <c r="H95" s="1"/>
      <c r="I95" s="68" t="str">
        <f t="shared" si="5"/>
        <v/>
      </c>
      <c r="J95" s="68" t="str">
        <f t="shared" si="6"/>
        <v/>
      </c>
      <c r="K95" s="83" t="str">
        <f>IF(B95="","",IF($N$7="Steel",2,IF($N$7="Fireprotect",VLOOKUP(MAX(C95:E95),'The Costumer''s Details'!$AD$15:$AF$18,3),VLOOKUP(MAX(C95:E95),'The Costumer''s Details'!$AD$10:$AF$13,3))))</f>
        <v/>
      </c>
      <c r="L95" s="68" t="str">
        <f t="shared" si="4"/>
        <v/>
      </c>
      <c r="M95" s="67"/>
      <c r="N95" s="12"/>
    </row>
    <row r="96" spans="1:14" ht="17.25" customHeight="1" x14ac:dyDescent="0.25">
      <c r="A96" s="104"/>
      <c r="B96" s="1"/>
      <c r="C96" s="5"/>
      <c r="D96" s="5"/>
      <c r="E96" s="5"/>
      <c r="F96" s="5"/>
      <c r="G96" s="1"/>
      <c r="H96" s="1"/>
      <c r="I96" s="68" t="str">
        <f t="shared" si="5"/>
        <v/>
      </c>
      <c r="J96" s="68" t="str">
        <f t="shared" si="6"/>
        <v/>
      </c>
      <c r="K96" s="83" t="str">
        <f>IF(B96="","",IF($N$7="Steel",2,IF($N$7="Fireprotect",VLOOKUP(MAX(C96:E96),'The Costumer''s Details'!$AD$15:$AF$18,3),VLOOKUP(MAX(C96:E96),'The Costumer''s Details'!$AD$10:$AF$13,3))))</f>
        <v/>
      </c>
      <c r="L96" s="68" t="str">
        <f t="shared" si="4"/>
        <v/>
      </c>
      <c r="M96" s="67"/>
      <c r="N96" s="12"/>
    </row>
    <row r="97" spans="1:14" ht="17.25" customHeight="1" x14ac:dyDescent="0.25">
      <c r="A97" s="104"/>
      <c r="B97" s="1"/>
      <c r="C97" s="5"/>
      <c r="D97" s="5"/>
      <c r="E97" s="5"/>
      <c r="F97" s="5"/>
      <c r="G97" s="1"/>
      <c r="H97" s="1"/>
      <c r="I97" s="68" t="str">
        <f t="shared" si="5"/>
        <v/>
      </c>
      <c r="J97" s="68" t="str">
        <f t="shared" si="6"/>
        <v/>
      </c>
      <c r="K97" s="83" t="str">
        <f>IF(B97="","",IF($N$7="Steel",2,IF($N$7="Fireprotect",VLOOKUP(MAX(C97:E97),'The Costumer''s Details'!$AD$15:$AF$18,3),VLOOKUP(MAX(C97:E97),'The Costumer''s Details'!$AD$10:$AF$13,3))))</f>
        <v/>
      </c>
      <c r="L97" s="68" t="str">
        <f t="shared" si="4"/>
        <v/>
      </c>
      <c r="M97" s="67"/>
      <c r="N97" s="12"/>
    </row>
    <row r="98" spans="1:14" ht="17.25" customHeight="1" x14ac:dyDescent="0.25">
      <c r="A98" s="104"/>
      <c r="B98" s="1"/>
      <c r="C98" s="5"/>
      <c r="D98" s="5"/>
      <c r="E98" s="5"/>
      <c r="F98" s="5"/>
      <c r="G98" s="1"/>
      <c r="H98" s="1"/>
      <c r="I98" s="68" t="str">
        <f t="shared" si="5"/>
        <v/>
      </c>
      <c r="J98" s="68" t="str">
        <f t="shared" si="6"/>
        <v/>
      </c>
      <c r="K98" s="83" t="str">
        <f>IF(B98="","",IF($N$7="Steel",2,IF($N$7="Fireprotect",VLOOKUP(MAX(C98:E98),'The Costumer''s Details'!$AD$15:$AF$18,3),VLOOKUP(MAX(C98:E98),'The Costumer''s Details'!$AD$10:$AF$13,3))))</f>
        <v/>
      </c>
      <c r="L98" s="68" t="str">
        <f t="shared" si="4"/>
        <v/>
      </c>
      <c r="M98" s="67"/>
      <c r="N98" s="12"/>
    </row>
    <row r="99" spans="1:14" ht="17.25" customHeight="1" x14ac:dyDescent="0.25">
      <c r="A99" s="104"/>
      <c r="B99" s="1"/>
      <c r="C99" s="5"/>
      <c r="D99" s="5"/>
      <c r="E99" s="5"/>
      <c r="F99" s="5"/>
      <c r="G99" s="1"/>
      <c r="H99" s="1"/>
      <c r="I99" s="68" t="str">
        <f t="shared" si="5"/>
        <v/>
      </c>
      <c r="J99" s="68" t="str">
        <f t="shared" si="6"/>
        <v/>
      </c>
      <c r="K99" s="83" t="str">
        <f>IF(B99="","",IF($N$7="Steel",2,IF($N$7="Fireprotect",VLOOKUP(MAX(C99:E99),'The Costumer''s Details'!$AD$15:$AF$18,3),VLOOKUP(MAX(C99:E99),'The Costumer''s Details'!$AD$10:$AF$13,3))))</f>
        <v/>
      </c>
      <c r="L99" s="68" t="str">
        <f t="shared" si="4"/>
        <v/>
      </c>
      <c r="M99" s="67"/>
      <c r="N99" s="12"/>
    </row>
    <row r="100" spans="1:14" ht="17.25" customHeight="1" x14ac:dyDescent="0.25">
      <c r="A100" s="104"/>
      <c r="B100" s="1"/>
      <c r="C100" s="5"/>
      <c r="D100" s="5"/>
      <c r="E100" s="5"/>
      <c r="F100" s="5"/>
      <c r="G100" s="1"/>
      <c r="H100" s="1"/>
      <c r="I100" s="68" t="str">
        <f t="shared" si="5"/>
        <v/>
      </c>
      <c r="J100" s="68" t="str">
        <f t="shared" si="6"/>
        <v/>
      </c>
      <c r="K100" s="83" t="str">
        <f>IF(B100="","",IF($N$7="Steel",2,IF($N$7="Fireprotect",VLOOKUP(MAX(C100:E100),'The Costumer''s Details'!$AD$15:$AF$18,3),VLOOKUP(MAX(C100:E100),'The Costumer''s Details'!$AD$10:$AF$13,3))))</f>
        <v/>
      </c>
      <c r="L100" s="68" t="str">
        <f t="shared" si="4"/>
        <v/>
      </c>
      <c r="M100" s="67"/>
      <c r="N100" s="12"/>
    </row>
    <row r="101" spans="1:14" ht="17.25" customHeight="1" x14ac:dyDescent="0.25">
      <c r="A101" s="104"/>
      <c r="B101" s="1"/>
      <c r="C101" s="5"/>
      <c r="D101" s="5"/>
      <c r="E101" s="5"/>
      <c r="F101" s="5"/>
      <c r="G101" s="1"/>
      <c r="H101" s="1"/>
      <c r="I101" s="68" t="str">
        <f t="shared" si="5"/>
        <v/>
      </c>
      <c r="J101" s="68" t="str">
        <f t="shared" si="6"/>
        <v/>
      </c>
      <c r="K101" s="83" t="str">
        <f>IF(B101="","",IF($N$7="Steel",2,IF($N$7="Fireprotect",VLOOKUP(MAX(C101:E101),'The Costumer''s Details'!$AD$15:$AF$18,3),VLOOKUP(MAX(C101:E101),'The Costumer''s Details'!$AD$10:$AF$13,3))))</f>
        <v/>
      </c>
      <c r="L101" s="68" t="str">
        <f t="shared" si="4"/>
        <v/>
      </c>
      <c r="M101" s="67"/>
      <c r="N101" s="12"/>
    </row>
    <row r="102" spans="1:14" ht="17.25" customHeight="1" x14ac:dyDescent="0.25">
      <c r="A102" s="104"/>
      <c r="B102" s="1"/>
      <c r="C102" s="5"/>
      <c r="D102" s="5"/>
      <c r="E102" s="5"/>
      <c r="F102" s="5"/>
      <c r="G102" s="1"/>
      <c r="H102" s="1"/>
      <c r="I102" s="68" t="str">
        <f t="shared" si="5"/>
        <v/>
      </c>
      <c r="J102" s="68" t="str">
        <f t="shared" si="6"/>
        <v/>
      </c>
      <c r="K102" s="83" t="str">
        <f>IF(B102="","",IF($N$7="Steel",2,IF($N$7="Fireprotect",VLOOKUP(MAX(C102:E102),'The Costumer''s Details'!$AD$15:$AF$18,3),VLOOKUP(MAX(C102:E102),'The Costumer''s Details'!$AD$10:$AF$13,3))))</f>
        <v/>
      </c>
      <c r="L102" s="68" t="str">
        <f t="shared" si="4"/>
        <v/>
      </c>
      <c r="M102" s="67"/>
      <c r="N102" s="12"/>
    </row>
    <row r="103" spans="1:14" ht="17.25" customHeight="1" x14ac:dyDescent="0.25">
      <c r="A103" s="104"/>
      <c r="B103" s="1"/>
      <c r="C103" s="5"/>
      <c r="D103" s="5"/>
      <c r="E103" s="5"/>
      <c r="F103" s="5"/>
      <c r="G103" s="1"/>
      <c r="H103" s="1"/>
      <c r="I103" s="68" t="str">
        <f t="shared" si="5"/>
        <v/>
      </c>
      <c r="J103" s="68" t="str">
        <f t="shared" si="6"/>
        <v/>
      </c>
      <c r="K103" s="83" t="str">
        <f>IF(B103="","",IF($N$7="Steel",2,IF($N$7="Fireprotect",VLOOKUP(MAX(C103:E103),'The Costumer''s Details'!$AD$15:$AF$18,3),VLOOKUP(MAX(C103:E103),'The Costumer''s Details'!$AD$10:$AF$13,3))))</f>
        <v/>
      </c>
      <c r="L103" s="68" t="str">
        <f t="shared" si="4"/>
        <v/>
      </c>
      <c r="M103" s="67"/>
      <c r="N103" s="12"/>
    </row>
    <row r="104" spans="1:14" ht="17.25" customHeight="1" x14ac:dyDescent="0.25">
      <c r="A104" s="104"/>
      <c r="B104" s="1"/>
      <c r="C104" s="5"/>
      <c r="D104" s="5"/>
      <c r="E104" s="5"/>
      <c r="F104" s="5"/>
      <c r="G104" s="1"/>
      <c r="H104" s="1"/>
      <c r="I104" s="68" t="str">
        <f t="shared" si="5"/>
        <v/>
      </c>
      <c r="J104" s="68" t="str">
        <f t="shared" si="6"/>
        <v/>
      </c>
      <c r="K104" s="83" t="str">
        <f>IF(B104="","",IF($N$7="Steel",2,IF($N$7="Fireprotect",VLOOKUP(MAX(C104:E104),'The Costumer''s Details'!$AD$15:$AF$18,3),VLOOKUP(MAX(C104:E104),'The Costumer''s Details'!$AD$10:$AF$13,3))))</f>
        <v/>
      </c>
      <c r="L104" s="68" t="str">
        <f t="shared" si="4"/>
        <v/>
      </c>
      <c r="M104" s="67"/>
      <c r="N104" s="12"/>
    </row>
    <row r="105" spans="1:14" ht="17.25" customHeight="1" x14ac:dyDescent="0.25">
      <c r="A105" s="104"/>
      <c r="B105" s="1"/>
      <c r="C105" s="5"/>
      <c r="D105" s="5"/>
      <c r="E105" s="5"/>
      <c r="F105" s="5"/>
      <c r="G105" s="1"/>
      <c r="H105" s="1"/>
      <c r="I105" s="68" t="str">
        <f t="shared" si="5"/>
        <v/>
      </c>
      <c r="J105" s="68" t="str">
        <f t="shared" si="6"/>
        <v/>
      </c>
      <c r="K105" s="83" t="str">
        <f>IF(B105="","",IF($N$7="Steel",2,IF($N$7="Fireprotect",VLOOKUP(MAX(C105:E105),'The Costumer''s Details'!$AD$15:$AF$18,3),VLOOKUP(MAX(C105:E105),'The Costumer''s Details'!$AD$10:$AF$13,3))))</f>
        <v/>
      </c>
      <c r="L105" s="68" t="str">
        <f t="shared" si="4"/>
        <v/>
      </c>
      <c r="M105" s="67"/>
      <c r="N105" s="12"/>
    </row>
    <row r="106" spans="1:14" ht="17.25" customHeight="1" x14ac:dyDescent="0.25">
      <c r="A106" s="104"/>
      <c r="B106" s="1"/>
      <c r="C106" s="5"/>
      <c r="D106" s="5"/>
      <c r="E106" s="5"/>
      <c r="F106" s="5"/>
      <c r="G106" s="1"/>
      <c r="H106" s="1"/>
      <c r="I106" s="68" t="str">
        <f t="shared" si="5"/>
        <v/>
      </c>
      <c r="J106" s="68" t="str">
        <f t="shared" si="6"/>
        <v/>
      </c>
      <c r="K106" s="83" t="str">
        <f>IF(B106="","",IF($N$7="Steel",2,IF($N$7="Fireprotect",VLOOKUP(MAX(C106:E106),'The Costumer''s Details'!$AD$15:$AF$18,3),VLOOKUP(MAX(C106:E106),'The Costumer''s Details'!$AD$10:$AF$13,3))))</f>
        <v/>
      </c>
      <c r="L106" s="68" t="str">
        <f t="shared" si="4"/>
        <v/>
      </c>
      <c r="M106" s="67"/>
      <c r="N106" s="12"/>
    </row>
    <row r="107" spans="1:14" ht="17.25" customHeight="1" x14ac:dyDescent="0.25">
      <c r="A107" s="104"/>
      <c r="B107" s="1"/>
      <c r="C107" s="5"/>
      <c r="D107" s="5"/>
      <c r="E107" s="5"/>
      <c r="F107" s="5"/>
      <c r="G107" s="1"/>
      <c r="H107" s="1"/>
      <c r="I107" s="68" t="str">
        <f t="shared" si="5"/>
        <v/>
      </c>
      <c r="J107" s="68" t="str">
        <f t="shared" si="6"/>
        <v/>
      </c>
      <c r="K107" s="83" t="str">
        <f>IF(B107="","",IF($N$7="Steel",2,IF($N$7="Fireprotect",VLOOKUP(MAX(C107:E107),'The Costumer''s Details'!$AD$15:$AF$18,3),VLOOKUP(MAX(C107:E107),'The Costumer''s Details'!$AD$10:$AF$13,3))))</f>
        <v/>
      </c>
      <c r="L107" s="68" t="str">
        <f t="shared" si="4"/>
        <v/>
      </c>
      <c r="M107" s="67"/>
      <c r="N107" s="12"/>
    </row>
    <row r="108" spans="1:14" ht="17.25" customHeight="1" x14ac:dyDescent="0.25">
      <c r="A108" s="104"/>
      <c r="B108" s="1"/>
      <c r="C108" s="5"/>
      <c r="D108" s="5"/>
      <c r="E108" s="5"/>
      <c r="F108" s="5"/>
      <c r="G108" s="1"/>
      <c r="H108" s="1"/>
      <c r="I108" s="68" t="str">
        <f t="shared" si="5"/>
        <v/>
      </c>
      <c r="J108" s="68" t="str">
        <f t="shared" si="6"/>
        <v/>
      </c>
      <c r="K108" s="83" t="str">
        <f>IF(B108="","",IF($N$7="Steel",2,IF($N$7="Fireprotect",VLOOKUP(MAX(C108:E108),'The Costumer''s Details'!$AD$15:$AF$18,3),VLOOKUP(MAX(C108:E108),'The Costumer''s Details'!$AD$10:$AF$13,3))))</f>
        <v/>
      </c>
      <c r="L108" s="68" t="str">
        <f t="shared" si="4"/>
        <v/>
      </c>
      <c r="M108" s="67"/>
      <c r="N108" s="12"/>
    </row>
    <row r="109" spans="1:14" ht="17.25" customHeight="1" x14ac:dyDescent="0.25">
      <c r="A109" s="104"/>
      <c r="B109" s="1"/>
      <c r="C109" s="5"/>
      <c r="D109" s="5"/>
      <c r="E109" s="5"/>
      <c r="F109" s="5"/>
      <c r="G109" s="1"/>
      <c r="H109" s="1"/>
      <c r="I109" s="68" t="str">
        <f t="shared" si="5"/>
        <v/>
      </c>
      <c r="J109" s="68" t="str">
        <f t="shared" si="6"/>
        <v/>
      </c>
      <c r="K109" s="83" t="str">
        <f>IF(B109="","",IF($N$7="Steel",2,IF($N$7="Fireprotect",VLOOKUP(MAX(C109:E109),'The Costumer''s Details'!$AD$15:$AF$18,3),VLOOKUP(MAX(C109:E109),'The Costumer''s Details'!$AD$10:$AF$13,3))))</f>
        <v/>
      </c>
      <c r="L109" s="68" t="str">
        <f t="shared" si="4"/>
        <v/>
      </c>
      <c r="M109" s="67"/>
      <c r="N109" s="12"/>
    </row>
    <row r="110" spans="1:14" ht="17.25" customHeight="1" x14ac:dyDescent="0.25">
      <c r="A110" s="104"/>
      <c r="B110" s="1"/>
      <c r="C110" s="5"/>
      <c r="D110" s="5"/>
      <c r="E110" s="5"/>
      <c r="F110" s="5"/>
      <c r="G110" s="1"/>
      <c r="H110" s="1"/>
      <c r="I110" s="68" t="str">
        <f t="shared" si="5"/>
        <v/>
      </c>
      <c r="J110" s="68" t="str">
        <f t="shared" si="6"/>
        <v/>
      </c>
      <c r="K110" s="83" t="str">
        <f>IF(B110="","",IF($N$7="Steel",2,IF($N$7="Fireprotect",VLOOKUP(MAX(C110:E110),'The Costumer''s Details'!$AD$15:$AF$18,3),VLOOKUP(MAX(C110:E110),'The Costumer''s Details'!$AD$10:$AF$13,3))))</f>
        <v/>
      </c>
      <c r="L110" s="68" t="str">
        <f t="shared" si="4"/>
        <v/>
      </c>
      <c r="M110" s="67"/>
      <c r="N110" s="12"/>
    </row>
    <row r="111" spans="1:14" ht="17.25" customHeight="1" x14ac:dyDescent="0.25">
      <c r="A111" s="104"/>
      <c r="B111" s="1"/>
      <c r="C111" s="5"/>
      <c r="D111" s="5"/>
      <c r="E111" s="5"/>
      <c r="F111" s="5"/>
      <c r="G111" s="1"/>
      <c r="H111" s="1"/>
      <c r="I111" s="68" t="str">
        <f t="shared" si="5"/>
        <v/>
      </c>
      <c r="J111" s="68" t="str">
        <f t="shared" si="6"/>
        <v/>
      </c>
      <c r="K111" s="83" t="str">
        <f>IF(B111="","",IF($N$7="Steel",2,IF($N$7="Fireprotect",VLOOKUP(MAX(C111:E111),'The Costumer''s Details'!$AD$15:$AF$18,3),VLOOKUP(MAX(C111:E111),'The Costumer''s Details'!$AD$10:$AF$13,3))))</f>
        <v/>
      </c>
      <c r="L111" s="68" t="str">
        <f t="shared" si="4"/>
        <v/>
      </c>
      <c r="M111" s="67"/>
      <c r="N111" s="12"/>
    </row>
  </sheetData>
  <mergeCells count="2">
    <mergeCell ref="I10:J10"/>
    <mergeCell ref="L10:M10"/>
  </mergeCells>
  <pageMargins left="0.39370078740157483" right="0.39370078740157483" top="0.59055118110236227" bottom="0.39370078740157483" header="0.55118110236220474" footer="0.11811023622047245"/>
  <pageSetup paperSize="9" scale="10" orientation="landscape" r:id="rId1"/>
  <headerFooter alignWithMargins="0">
    <oddHeader>&amp;C&amp;G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9</vt:i4>
      </vt:variant>
      <vt:variant>
        <vt:lpstr>Névvel ellátott tartományok</vt:lpstr>
      </vt:variant>
      <vt:variant>
        <vt:i4>9</vt:i4>
      </vt:variant>
    </vt:vector>
  </HeadingPairs>
  <TitlesOfParts>
    <vt:vector size="18" baseType="lpstr">
      <vt:lpstr>The Costumer's Details</vt:lpstr>
      <vt:lpstr>Extra Items</vt:lpstr>
      <vt:lpstr>VL-01 DUCT</vt:lpstr>
      <vt:lpstr>VL-07 BEND (ELBOW)</vt:lpstr>
      <vt:lpstr>VL-02 BEND</vt:lpstr>
      <vt:lpstr>VL-10 S-BEND</vt:lpstr>
      <vt:lpstr>VL-03 T-PIECE</vt:lpstr>
      <vt:lpstr>VL-05 TAPER</vt:lpstr>
      <vt:lpstr>VL-08 RECT-TO-ROUND TRANSITION</vt:lpstr>
      <vt:lpstr>'VL-01 DUCT'!Nyomtatási_cím</vt:lpstr>
      <vt:lpstr>'VL-02 BEND'!Nyomtatási_cím</vt:lpstr>
      <vt:lpstr>'VL-03 T-PIECE'!Nyomtatási_cím</vt:lpstr>
      <vt:lpstr>'VL-05 TAPER'!Nyomtatási_cím</vt:lpstr>
      <vt:lpstr>'VL-07 BEND (ELBOW)'!Nyomtatási_cím</vt:lpstr>
      <vt:lpstr>'VL-08 RECT-TO-ROUND TRANSITION'!Nyomtatási_cím</vt:lpstr>
      <vt:lpstr>'VL-10 S-BEND'!Nyomtatási_cím</vt:lpstr>
      <vt:lpstr>'VL-05 TAPER'!Nyomtatási_terület</vt:lpstr>
      <vt:lpstr>'VL-08 RECT-TO-ROUND TRANSITION'!Nyomtatási_terület</vt:lpstr>
    </vt:vector>
  </TitlesOfParts>
  <Company>FQ Plusz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FQ Plusz</dc:creator>
  <cp:lastModifiedBy>Fqpkft Fqpkft</cp:lastModifiedBy>
  <cp:lastPrinted>2024-10-18T09:13:36Z</cp:lastPrinted>
  <dcterms:created xsi:type="dcterms:W3CDTF">2008-03-10T17:24:01Z</dcterms:created>
  <dcterms:modified xsi:type="dcterms:W3CDTF">2025-10-02T12:29:01Z</dcterms:modified>
</cp:coreProperties>
</file>